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90" activeTab="6"/>
  </bookViews>
  <sheets>
    <sheet name="Read Me" sheetId="1" r:id="rId1"/>
    <sheet name="Errors" sheetId="2" r:id="rId2"/>
    <sheet name="Data" sheetId="3" state="hidden" r:id="rId3"/>
    <sheet name="Validations" sheetId="4" state="hidden" r:id="rId4"/>
    <sheet name="ImportCSV" sheetId="5" state="hidden" r:id="rId5"/>
    <sheet name="ValidationList" sheetId="6" state="hidden" r:id="rId6"/>
    <sheet name="Macros_Disabled" sheetId="7" r:id="rId7"/>
    <sheet name="A_Basic_Info" sheetId="8" state="hidden" r:id="rId8"/>
    <sheet name="B_VAT_WHT_Dtls" sheetId="9" state="hidden" r:id="rId9"/>
    <sheet name="Sheet1" sheetId="10" state="hidden" r:id="rId10"/>
  </sheets>
  <definedNames>
    <definedName name="_xlfn.IFERROR" hidden="1">#NAME?</definedName>
    <definedName name="CsvData">'A_Basic_Info'!$B$7</definedName>
    <definedName name="genXml">'Data'!$F$7</definedName>
    <definedName name="isRecordsExist">'B_VAT_WHT_Dtls'!$I$5</definedName>
    <definedName name="ListWHTDetails">'B_VAT_WHT_Dtls'!$A$3:$H$4</definedName>
    <definedName name="ListWHTDetailsTO">'B_VAT_WHT_Dtls'!$G$5</definedName>
    <definedName name="SecA.ObligationCode">'A_Basic_Info'!$C$7</definedName>
    <definedName name="SecA.PaymentTypeCode">'A_Basic_Info'!$C$6</definedName>
    <definedName name="SecA.PIN">'A_Basic_Info'!$B$3</definedName>
    <definedName name="SecA.TaxHeadCode">'A_Basic_Info'!$C$4</definedName>
    <definedName name="SecA.TaxSubHeadCode">'A_Basic_Info'!$C$5</definedName>
    <definedName name="TempWhtVersion">'A_Basic_Info'!$C$8</definedName>
  </definedNames>
  <calcPr fullCalcOnLoad="1"/>
</workbook>
</file>

<file path=xl/comments3.xml><?xml version="1.0" encoding="utf-8"?>
<comments xmlns="http://schemas.openxmlformats.org/spreadsheetml/2006/main">
  <authors>
    <author>Niladri  Chattopadhyay</author>
  </authors>
  <commentList>
    <comment ref="F7" authorId="0">
      <text>
        <r>
          <rPr>
            <b/>
            <sz val="8"/>
            <rFont val="Tahoma"/>
            <family val="2"/>
          </rPr>
          <t>Niladri  Chattopadhyay:</t>
        </r>
        <r>
          <rPr>
            <sz val="8"/>
            <rFont val="Tahoma"/>
            <family val="2"/>
          </rPr>
          <t xml:space="preserve">
y/Y: Xml in uploadable
N/n/Blank: Xls in uploadable</t>
        </r>
      </text>
    </comment>
  </commentList>
</comments>
</file>

<file path=xl/sharedStrings.xml><?xml version="1.0" encoding="utf-8"?>
<sst xmlns="http://schemas.openxmlformats.org/spreadsheetml/2006/main" count="2411" uniqueCount="498">
  <si>
    <t>Help on Enable Macro (Enable Validate button):</t>
  </si>
  <si>
    <t>FOR EXCEL 2010 :-</t>
  </si>
  <si>
    <t>To "Enable Macro" please follow steps below.</t>
  </si>
  <si>
    <r>
      <t xml:space="preserve">Click the </t>
    </r>
    <r>
      <rPr>
        <b/>
        <sz val="12"/>
        <rFont val="Book Antiqua"/>
        <family val="1"/>
      </rPr>
      <t>File Menu (Office BackStage)</t>
    </r>
    <r>
      <rPr>
        <sz val="12"/>
        <rFont val="Book Antiqua"/>
        <family val="1"/>
      </rPr>
      <t>, and then select Options from the left sidebar.</t>
    </r>
  </si>
  <si>
    <t>Click Trust Center, click Trust Center Settings, and then click Macro Settings.</t>
  </si>
  <si>
    <t>Select "Enable all macros". Click on 'OK'.</t>
  </si>
  <si>
    <t>Open the file again.</t>
  </si>
  <si>
    <t>FOR EXCEL 2007 :-</t>
  </si>
  <si>
    <r>
      <t xml:space="preserve">Click the </t>
    </r>
    <r>
      <rPr>
        <b/>
        <sz val="12"/>
        <color indexed="63"/>
        <rFont val="Book Antiqua"/>
        <family val="1"/>
      </rPr>
      <t>Microsoft Office Button</t>
    </r>
    <r>
      <rPr>
        <b/>
        <sz val="9.1"/>
        <color indexed="63"/>
        <rFont val="Arial"/>
        <family val="2"/>
      </rPr>
      <t xml:space="preserve">                </t>
    </r>
    <r>
      <rPr>
        <b/>
        <sz val="12"/>
        <color indexed="63"/>
        <rFont val="Book Antiqua"/>
        <family val="1"/>
      </rPr>
      <t xml:space="preserve"> , </t>
    </r>
    <r>
      <rPr>
        <sz val="12"/>
        <color indexed="63"/>
        <rFont val="Book Antiqua"/>
        <family val="1"/>
      </rPr>
      <t>and then click</t>
    </r>
    <r>
      <rPr>
        <b/>
        <sz val="12"/>
        <color indexed="63"/>
        <rFont val="Book Antiqua"/>
        <family val="1"/>
      </rPr>
      <t xml:space="preserve"> Excel Options.</t>
    </r>
  </si>
  <si>
    <t>FOR OTHER EXCEL VERSIONS :-</t>
  </si>
  <si>
    <r>
      <t xml:space="preserve">Select the </t>
    </r>
    <r>
      <rPr>
        <b/>
        <sz val="12"/>
        <rFont val="Book Antiqua"/>
        <family val="1"/>
      </rPr>
      <t>Tools</t>
    </r>
    <r>
      <rPr>
        <sz val="12"/>
        <rFont val="Book Antiqua"/>
        <family val="1"/>
      </rPr>
      <t xml:space="preserve"> menu option and then select </t>
    </r>
    <r>
      <rPr>
        <b/>
        <sz val="12"/>
        <rFont val="Book Antiqua"/>
        <family val="1"/>
      </rPr>
      <t>Macro</t>
    </r>
    <r>
      <rPr>
        <sz val="12"/>
        <rFont val="Book Antiqua"/>
        <family val="1"/>
      </rPr>
      <t xml:space="preserve"> and </t>
    </r>
    <r>
      <rPr>
        <b/>
        <sz val="12"/>
        <rFont val="Book Antiqua"/>
        <family val="1"/>
      </rPr>
      <t>Security.</t>
    </r>
    <r>
      <rPr>
        <sz val="12"/>
        <rFont val="Book Antiqua"/>
        <family val="1"/>
      </rPr>
      <t xml:space="preserve"> In the resulting Security dialog, set the security level to Low by clicking the </t>
    </r>
    <r>
      <rPr>
        <b/>
        <sz val="12"/>
        <rFont val="Book Antiqua"/>
        <family val="1"/>
      </rPr>
      <t>Low</t>
    </r>
    <r>
      <rPr>
        <sz val="12"/>
        <rFont val="Book Antiqua"/>
        <family val="1"/>
      </rPr>
      <t xml:space="preserve"> radio button.</t>
    </r>
  </si>
  <si>
    <t>Close the file and any other instances of the application currently running on the computer (close all excel applications that also use the application you are currently running).</t>
  </si>
  <si>
    <r>
      <t xml:space="preserve">Click the </t>
    </r>
    <r>
      <rPr>
        <b/>
        <sz val="12"/>
        <rFont val="Book Antiqua"/>
        <family val="1"/>
      </rPr>
      <t>Enable</t>
    </r>
    <r>
      <rPr>
        <sz val="12"/>
        <rFont val="Book Antiqua"/>
        <family val="1"/>
      </rPr>
      <t xml:space="preserve"> button to allow the macro to run.</t>
    </r>
  </si>
  <si>
    <t>Fields marked in White color is enabled and data can be entered in that field.</t>
  </si>
  <si>
    <t>Fields marked in Grey color is Disabled.</t>
  </si>
  <si>
    <t xml:space="preserve">
</t>
  </si>
  <si>
    <t>Fields marked in Light Grey color is showing Description of field.</t>
  </si>
  <si>
    <t>Change your regional date option from "Control Panel --&gt; Region and Language" to "English(Unites States)"</t>
  </si>
  <si>
    <r>
      <t xml:space="preserve">Please click on </t>
    </r>
    <r>
      <rPr>
        <b/>
        <i/>
        <sz val="12"/>
        <rFont val="Book Antiqua"/>
        <family val="1"/>
      </rPr>
      <t>"Validate"</t>
    </r>
    <r>
      <rPr>
        <sz val="12"/>
        <rFont val="Book Antiqua"/>
        <family val="1"/>
      </rPr>
      <t xml:space="preserve"> button to check errors in excel sheet. If there is </t>
    </r>
    <r>
      <rPr>
        <b/>
        <sz val="12"/>
        <rFont val="Book Antiqua"/>
        <family val="1"/>
      </rPr>
      <t>no error</t>
    </r>
    <r>
      <rPr>
        <sz val="12"/>
        <rFont val="Book Antiqua"/>
        <family val="1"/>
      </rPr>
      <t xml:space="preserve"> in excel sheet then upload file gets generated.</t>
    </r>
  </si>
  <si>
    <r>
      <t>Note :</t>
    </r>
    <r>
      <rPr>
        <sz val="12"/>
        <rFont val="Book Antiqua"/>
        <family val="1"/>
      </rPr>
      <t xml:space="preserve"> While opening a MS Excel 2007 file, macro security issue may arise. To overcome this issue, upgrade to 
MS Excel 2007 Service Pack 2</t>
    </r>
  </si>
  <si>
    <t>Sr. No.</t>
  </si>
  <si>
    <t>Section Name</t>
  </si>
  <si>
    <t>Field</t>
  </si>
  <si>
    <t>Error Description</t>
  </si>
  <si>
    <t>Reference Cell</t>
  </si>
  <si>
    <t>Resident Type</t>
  </si>
  <si>
    <t>Resident Code</t>
  </si>
  <si>
    <t>Nature of Transaction (Sorted)</t>
  </si>
  <si>
    <t>Code</t>
  </si>
  <si>
    <t>Code (sorted)</t>
  </si>
  <si>
    <t>Non-Resident</t>
  </si>
  <si>
    <t>NR</t>
  </si>
  <si>
    <t>Country Name (sorted)</t>
  </si>
  <si>
    <t>Country Code</t>
  </si>
  <si>
    <t>Commission ( Commission Paid To Ticketing Agents )</t>
  </si>
  <si>
    <t>WHT_0802</t>
  </si>
  <si>
    <t>WHT_0100</t>
  </si>
  <si>
    <t>Resident</t>
  </si>
  <si>
    <t>R</t>
  </si>
  <si>
    <t>Canada</t>
  </si>
  <si>
    <t>CANAD</t>
  </si>
  <si>
    <t>Commission ( Insurance Commission Paid or Credited To Brokers )</t>
  </si>
  <si>
    <t>WHT_0800</t>
  </si>
  <si>
    <t>WHT_0101</t>
  </si>
  <si>
    <t>Denmark</t>
  </si>
  <si>
    <t>DENMA</t>
  </si>
  <si>
    <t>Commission ( Insurance Commission Paid or Credited To Others Other Than Brokers  )</t>
  </si>
  <si>
    <t>WHT_0801</t>
  </si>
  <si>
    <t>WHT_0111</t>
  </si>
  <si>
    <t>Germany</t>
  </si>
  <si>
    <t>GERMA</t>
  </si>
  <si>
    <t>Contractual Fees eg. Building, Civil, Engineering Works)</t>
  </si>
  <si>
    <t>WHT_0900</t>
  </si>
  <si>
    <t>WHT_0200</t>
  </si>
  <si>
    <t>India</t>
  </si>
  <si>
    <t>INDIA</t>
  </si>
  <si>
    <t>Dividends (Ordinary)</t>
  </si>
  <si>
    <t>WHT_0201</t>
  </si>
  <si>
    <t>Norway</t>
  </si>
  <si>
    <t>NORWA</t>
  </si>
  <si>
    <t>Nature of Transaction CODE (Category)</t>
  </si>
  <si>
    <t>Resident_type</t>
  </si>
  <si>
    <t>Country_Code</t>
  </si>
  <si>
    <t>Date_Since</t>
  </si>
  <si>
    <t>Date_Upto</t>
  </si>
  <si>
    <t>Tax_Rate</t>
  </si>
  <si>
    <t>is_pin_required</t>
  </si>
  <si>
    <t>is_wht_required</t>
  </si>
  <si>
    <t>Dividends (Qualifying)</t>
  </si>
  <si>
    <t>WHT_0202</t>
  </si>
  <si>
    <t>Other</t>
  </si>
  <si>
    <t>OTR</t>
  </si>
  <si>
    <t>17/04/2013</t>
  </si>
  <si>
    <t>Y</t>
  </si>
  <si>
    <t>N</t>
  </si>
  <si>
    <t>Dividends Residents of E.A.C Partner (ordinary)</t>
  </si>
  <si>
    <t>WHT_0203</t>
  </si>
  <si>
    <t>Sweden</t>
  </si>
  <si>
    <t>SWEDE</t>
  </si>
  <si>
    <t>Entertainment</t>
  </si>
  <si>
    <t>WHT_0700</t>
  </si>
  <si>
    <t>WHT_0211</t>
  </si>
  <si>
    <t>United Kingdom</t>
  </si>
  <si>
    <t>GBR</t>
  </si>
  <si>
    <t>Interest (Bearer Bonds With Maturity of Ten Years And Above)</t>
  </si>
  <si>
    <t>WHT_0212</t>
  </si>
  <si>
    <t>Zambia</t>
  </si>
  <si>
    <t>ZAMBI</t>
  </si>
  <si>
    <t>Interest (Govt Bearer Bonds of Atleast Two Years Duration)</t>
  </si>
  <si>
    <t>WHT_0213</t>
  </si>
  <si>
    <t>Interest (Interest Deductable Under Paragraph 5(2)(H) of The 9th Schedule)</t>
  </si>
  <si>
    <t>WHT_0221</t>
  </si>
  <si>
    <t>Interest (Other Bearer Bonds Other Than Govt Bearer Bonds of Atleast Two Years Duration)</t>
  </si>
  <si>
    <t>WHT_0222</t>
  </si>
  <si>
    <t>Management, Professional, Training or Consultancy Fees (Deductible Under Paragraph 5(2)(G) of The 9th Schedule)</t>
  </si>
  <si>
    <t>WHT_0402</t>
  </si>
  <si>
    <t>WHT_0300</t>
  </si>
  <si>
    <t>Management, Professional, Training or Consultancy Fees (ordinary)</t>
  </si>
  <si>
    <t>WHT_0400</t>
  </si>
  <si>
    <t>WHT_0333</t>
  </si>
  <si>
    <t>Management, Professional, Training or Consultancy Fees Residents of E.A.C Partner (ordinary)</t>
  </si>
  <si>
    <t>WHT_0411</t>
  </si>
  <si>
    <t>Management, Professional Training or Consultancy Fees Which Is Over 24,000 In A Month</t>
  </si>
  <si>
    <t>WHT_0401</t>
  </si>
  <si>
    <t>Payments to Petroleum Service subcontractor</t>
  </si>
  <si>
    <t>Pension/Retirement Annuity (Lampsum Payment)</t>
  </si>
  <si>
    <t>WHT_0600</t>
  </si>
  <si>
    <t>Qualifying Interest(Housing Bonds)</t>
  </si>
  <si>
    <t>Pension/Retirement Annuity (Surplus Funds Refunded)</t>
  </si>
  <si>
    <t>WHT_0601</t>
  </si>
  <si>
    <t>WHT_0500</t>
  </si>
  <si>
    <t>WHT_0501</t>
  </si>
  <si>
    <t>Qualifying Interest(Bearer Instruments)</t>
  </si>
  <si>
    <t>Rent (Immovable Property)</t>
  </si>
  <si>
    <t>O</t>
  </si>
  <si>
    <t>Rent(Other Than Immovable Property )</t>
  </si>
  <si>
    <t>Royalties</t>
  </si>
  <si>
    <t>Transfer of Property OR Shares of Oil, Mining and Mineral Prospecting Companies</t>
  </si>
  <si>
    <t>Winnings from Betting and Gaming</t>
  </si>
  <si>
    <t>CmbLookupCode (Sorted)</t>
  </si>
  <si>
    <t>CmbResult</t>
  </si>
  <si>
    <t>String</t>
  </si>
  <si>
    <t>DateRanges</t>
  </si>
  <si>
    <t>WHT_0100:NR:OTR:17/04/2013:</t>
  </si>
  <si>
    <t>WHT_0100:R:OTR:17/04/2013:</t>
  </si>
  <si>
    <t>10:Y:N</t>
  </si>
  <si>
    <t>WHT_0101:NR:OTR:17/04/2013:</t>
  </si>
  <si>
    <t>0:N:N</t>
  </si>
  <si>
    <t>WHT_0101:R:OTR:17/04/2013:</t>
  </si>
  <si>
    <t>5:N:N</t>
  </si>
  <si>
    <t>WHT_0111:NR:OTR:17/04/2013:</t>
  </si>
  <si>
    <t>WHT_0111:R:OTR:17/04/2013:</t>
  </si>
  <si>
    <t>WHT_0200:NR:OTR:17/04/2013:</t>
  </si>
  <si>
    <t>15:Y:N</t>
  </si>
  <si>
    <t>WHT_0200:R:OTR:17/04/2013:</t>
  </si>
  <si>
    <t>WHT_0201:NR:OTR:17/04/2013:</t>
  </si>
  <si>
    <t>WHT_0201:R:OTR:17/04/2013:</t>
  </si>
  <si>
    <t>25:Y:N</t>
  </si>
  <si>
    <t>WHT_0202:NR:OTR:17/04/2013:</t>
  </si>
  <si>
    <t>WHT_0202:R:OTR:17/04/2013:</t>
  </si>
  <si>
    <t>WHT_0203:NR:OTR:17/04/2013:</t>
  </si>
  <si>
    <t>01/01/2001</t>
  </si>
  <si>
    <t>WHT_0203:R:OTR:17/04/2013:</t>
  </si>
  <si>
    <t>WHT_0211:NR:OTR:17/04/2013:</t>
  </si>
  <si>
    <t>WHT_0211:R:OTR:17/04/2013:</t>
  </si>
  <si>
    <t>10:N:N</t>
  </si>
  <si>
    <t>WHT_0212:NR:OTR:17/04/2013:</t>
  </si>
  <si>
    <t>WHT_0212:R:OTR:17/04/2013:</t>
  </si>
  <si>
    <t>20:N:N</t>
  </si>
  <si>
    <t>WHT_0213:NR:OTR:17/04/2013:</t>
  </si>
  <si>
    <t>WHT_0213:R:OTR:17/04/2013:</t>
  </si>
  <si>
    <t>WHT_0221:NR:CANAD:01/01/2001:</t>
  </si>
  <si>
    <t>WHT_0221:NR:DENMA:01/01/2001:</t>
  </si>
  <si>
    <t>WHT_0221:NR:GBR:01/01/2001:</t>
  </si>
  <si>
    <t>WHT_0221:NR:GERMA:01/01/2001:</t>
  </si>
  <si>
    <t>WHT_0221:NR:INDIA:01/01/2001:</t>
  </si>
  <si>
    <t>WHT_0221:NR:NORWA:01/01/2001:</t>
  </si>
  <si>
    <t>WHT_0221:NR:OTR:01/01/2001:</t>
  </si>
  <si>
    <t>WHT_0221:NR:SWEDE:01/01/2001:</t>
  </si>
  <si>
    <t>WHT_0221:NR:ZAMBI:01/01/2001:</t>
  </si>
  <si>
    <t>WHT_0221:R:CANAD:01/01/2001:</t>
  </si>
  <si>
    <t>WHT_0221:R:DENMA:01/01/2001:</t>
  </si>
  <si>
    <t>WHT_0221:R:GBR:01/01/2001:</t>
  </si>
  <si>
    <t>WHT_0221:R:GERMA:01/01/2001:</t>
  </si>
  <si>
    <t>WHT_0221:R:INDIA:01/01/2001:</t>
  </si>
  <si>
    <t>WHT_0221:R:NORWA:01/01/2001:</t>
  </si>
  <si>
    <t>WHT_0221:R:OTR:01/01/2001:</t>
  </si>
  <si>
    <t>WHT_0221:R:SWEDE:01/01/2001:</t>
  </si>
  <si>
    <t>WHT_0221:R:ZAMBI:01/01/2001:</t>
  </si>
  <si>
    <t>WHT_0222:NR:CANAD:01/01/2001:</t>
  </si>
  <si>
    <t>20:Y:N</t>
  </si>
  <si>
    <t>WHT_0222:NR:DENMA:01/01/2001:</t>
  </si>
  <si>
    <t>WHT_0222:NR:GBR:01/01/2001:</t>
  </si>
  <si>
    <t>WHT_0222:NR:GERMA:01/01/2001:</t>
  </si>
  <si>
    <t>WHT_0222:NR:INDIA:01/01/2001:</t>
  </si>
  <si>
    <t>WHT_0222:NR:NORWA:01/01/2001:</t>
  </si>
  <si>
    <t>WHT_0222:NR:OTR:01/01/2001:</t>
  </si>
  <si>
    <t>WHT_0222:NR:SWEDE:01/01/2001:</t>
  </si>
  <si>
    <t>WHT_0222:NR:ZAMBI:01/01/2001:</t>
  </si>
  <si>
    <t>WHT_0222:R:CANAD:01/01/2001:</t>
  </si>
  <si>
    <t>WHT_0222:R:DENMA:01/01/2001:</t>
  </si>
  <si>
    <t>WHT_0222:R:GBR:01/01/2001:</t>
  </si>
  <si>
    <t>WHT_0222:R:GERMA:01/01/2001:</t>
  </si>
  <si>
    <t>WHT_0222:R:INDIA:01/01/2001:</t>
  </si>
  <si>
    <t>WHT_0222:R:NORWA:01/01/2001:</t>
  </si>
  <si>
    <t>WHT_0222:R:OTR:01/01/2001:</t>
  </si>
  <si>
    <t>WHT_0222:R:SWEDE:01/01/2001:</t>
  </si>
  <si>
    <t>WHT_0222:R:ZAMBI:01/01/2001:</t>
  </si>
  <si>
    <t>WHT_0300:NR:CANAD:17/04/2013:</t>
  </si>
  <si>
    <t>WHT_0300:NR:DENMA:17/04/2013:</t>
  </si>
  <si>
    <t>WHT_0300:NR:GBR:17/04/2013:</t>
  </si>
  <si>
    <t>WHT_0300:NR:GERMA:17/04/2013:</t>
  </si>
  <si>
    <t>WHT_0300:NR:INDIA:17/04/2013:</t>
  </si>
  <si>
    <t>WHT_0300:NR:NORWA:17/04/2013:</t>
  </si>
  <si>
    <t>WHT_0300:NR:OTR:17/04/2013:</t>
  </si>
  <si>
    <t>WHT_0300:NR:SWEDE:17/04/2013:</t>
  </si>
  <si>
    <t>WHT_0300:NR:ZAMBI:17/04/2013:</t>
  </si>
  <si>
    <t>WHT_0300:R:CANAD:17/04/2013:</t>
  </si>
  <si>
    <t>WHT_0300:R:DENMA:17/04/2013:</t>
  </si>
  <si>
    <t>WHT_0300:R:GBR:17/04/2013:</t>
  </si>
  <si>
    <t>WHT_0300:R:GERMA:17/04/2013:</t>
  </si>
  <si>
    <t>WHT_0300:R:INDIA:17/04/2013:</t>
  </si>
  <si>
    <t>WHT_0300:R:NORWA:17/04/2013:</t>
  </si>
  <si>
    <t>WHT_0300:R:OTR:17/04/2013:</t>
  </si>
  <si>
    <t>5:Y:N</t>
  </si>
  <si>
    <t>WHT_0300:R:SWEDE:17/04/2013:</t>
  </si>
  <si>
    <t>WHT_0300:R:ZAMBI:17/04/2013:</t>
  </si>
  <si>
    <t>WHT_0333:NR:CANAD:01/01/2001:</t>
  </si>
  <si>
    <t>WHT_0333:NR:DENMA:01/01/2001:</t>
  </si>
  <si>
    <t>WHT_0333:NR:GBR:01/01/2001:</t>
  </si>
  <si>
    <t>WHT_0333:NR:GERMA:01/01/2001:</t>
  </si>
  <si>
    <t>WHT_0333:NR:INDIA:01/01/2001:</t>
  </si>
  <si>
    <t>WHT_0333:NR:NORWA:01/01/2001:</t>
  </si>
  <si>
    <t>WHT_0333:NR:OTR:01/01/2001:</t>
  </si>
  <si>
    <t>WHT_0333:NR:SWEDE:01/01/2001:</t>
  </si>
  <si>
    <t>WHT_0333:NR:ZAMBI:01/01/2001:</t>
  </si>
  <si>
    <t>WHT_0333:R:CANAD:01/01/2001:</t>
  </si>
  <si>
    <t>WHT_0333:R:DENMA:01/01/2001:</t>
  </si>
  <si>
    <t>WHT_0333:R:GBR:01/01/2001:</t>
  </si>
  <si>
    <t>WHT_0333:R:GERMA:01/01/2001:</t>
  </si>
  <si>
    <t>WHT_0333:R:INDIA:01/01/2001:</t>
  </si>
  <si>
    <t>WHT_0333:R:NORWA:01/01/2001:</t>
  </si>
  <si>
    <t>WHT_0333:R:OTR:01/01/2001:</t>
  </si>
  <si>
    <t>WHT_0333:R:SWEDE:01/01/2001:</t>
  </si>
  <si>
    <t>WHT_0333:R:ZAMBI:01/01/2001:</t>
  </si>
  <si>
    <t>WHT_0400:NR:CANAD:17/04/2013:</t>
  </si>
  <si>
    <t>WHT_0400:NR:DENMA:17/04/2013:</t>
  </si>
  <si>
    <t>WHT_0400:NR:GBR:17/04/2013:</t>
  </si>
  <si>
    <t>WHT_0400:NR:GERMA:17/04/2013:</t>
  </si>
  <si>
    <t>WHT_0400:NR:INDIA:17/04/2013:</t>
  </si>
  <si>
    <t>WHT_0400:NR:NORWA:17/04/2013:</t>
  </si>
  <si>
    <t>WHT_0400:NR:OTR:17/04/2013:</t>
  </si>
  <si>
    <t>WHT_0400:NR:SWEDE:17/04/2013:</t>
  </si>
  <si>
    <t>WHT_0400:NR:ZAMBI:17/04/2013:</t>
  </si>
  <si>
    <t>WHT_0400:R:CANAD:17/04/2013:</t>
  </si>
  <si>
    <t>WHT_0400:R:DENMA:17/04/2013:</t>
  </si>
  <si>
    <t>WHT_0400:R:GBR:17/04/2013:</t>
  </si>
  <si>
    <t>WHT_0400:R:GERMA:17/04/2013:</t>
  </si>
  <si>
    <t>WHT_0400:R:INDIA:17/04/2013:</t>
  </si>
  <si>
    <t>WHT_0400:R:NORWA:17/04/2013:</t>
  </si>
  <si>
    <t>WHT_0400:R:OTR:17/04/2013:</t>
  </si>
  <si>
    <t>WHT_0400:R:SWEDE:17/04/2013:</t>
  </si>
  <si>
    <t>WHT_0400:R:ZAMBI:17/04/2013:</t>
  </si>
  <si>
    <t>WHT_0401:NR:CANAD:17/04/2013:</t>
  </si>
  <si>
    <t>WHT_0401:NR:DENMA:17/04/2013:</t>
  </si>
  <si>
    <t>WHT_0401:NR:GBR:17/04/2013:</t>
  </si>
  <si>
    <t>WHT_0401:NR:GERMA:17/04/2013:</t>
  </si>
  <si>
    <t>WHT_0401:NR:INDIA:17/04/2013:</t>
  </si>
  <si>
    <t>WHT_0401:NR:NORWA:17/04/2013:</t>
  </si>
  <si>
    <t>WHT_0401:NR:OTR:17/04/2013:</t>
  </si>
  <si>
    <t>WHT_0401:NR:SWEDE:17/04/2013:</t>
  </si>
  <si>
    <t>WHT_0401:NR:ZAMBI:17/04/2013:</t>
  </si>
  <si>
    <t>WHT_0401:R:CANAD:17/04/2013:</t>
  </si>
  <si>
    <t>WHT_0401:R:DENMA:17/04/2013:</t>
  </si>
  <si>
    <t>WHT_0401:R:GBR:17/04/2013:</t>
  </si>
  <si>
    <t>12.5:Y:N</t>
  </si>
  <si>
    <t>WHT_0401:R:GERMA:17/04/2013:</t>
  </si>
  <si>
    <t>WHT_0401:R:INDIA:17/04/2013:</t>
  </si>
  <si>
    <t>17.5:Y:N</t>
  </si>
  <si>
    <t>WHT_0401:R:NORWA:17/04/2013:</t>
  </si>
  <si>
    <t>WHT_0401:R:OTR:17/04/2013:</t>
  </si>
  <si>
    <t>WHT_0401:R:SWEDE:17/04/2013:</t>
  </si>
  <si>
    <t>WHT_0401:R:ZAMBI:17/04/2013:</t>
  </si>
  <si>
    <t>WHT_0402:NR:CANAD:17/04/2013:</t>
  </si>
  <si>
    <t>WHT_0402:NR:DENMA:17/04/2013:</t>
  </si>
  <si>
    <t>WHT_0402:NR:GBR:17/04/2013:</t>
  </si>
  <si>
    <t>WHT_0402:NR:GERMA:17/04/2013:</t>
  </si>
  <si>
    <t>WHT_0402:NR:INDIA:17/04/2013:</t>
  </si>
  <si>
    <t>WHT_0402:NR:NORWA:17/04/2013:</t>
  </si>
  <si>
    <t>WHT_0402:NR:OTR:17/04/2013:</t>
  </si>
  <si>
    <t>WHT_0402:NR:SWEDE:17/04/2013:</t>
  </si>
  <si>
    <t>WHT_0402:NR:ZAMBI:17/04/2013:</t>
  </si>
  <si>
    <t>WHT_0402:R:CANAD:17/04/2013:</t>
  </si>
  <si>
    <t>WHT_0402:R:DENMA:17/04/2013:</t>
  </si>
  <si>
    <t>WHT_0402:R:GBR:17/04/2013:</t>
  </si>
  <si>
    <t>WHT_0402:R:GERMA:17/04/2013:</t>
  </si>
  <si>
    <t>WHT_0402:R:INDIA:17/04/2013:</t>
  </si>
  <si>
    <t>WHT_0402:R:NORWA:17/04/2013:</t>
  </si>
  <si>
    <t>WHT_0402:R:OTR:17/04/2013:</t>
  </si>
  <si>
    <t>WHT_0402:R:SWEDE:17/04/2013:</t>
  </si>
  <si>
    <t>WHT_0402:R:ZAMBI:17/04/2013:</t>
  </si>
  <si>
    <t>WHT_0411:NR:CANAD:17/04/2013:</t>
  </si>
  <si>
    <t>WHT_0411:NR:GBR:17/04/2013:</t>
  </si>
  <si>
    <t>WHT_0411:NR:GERMA:17/04/2013:</t>
  </si>
  <si>
    <t>WHT_0411:NR:INDIA:17/04/2013:</t>
  </si>
  <si>
    <t>WHT_0411:NR:NORWA:17/04/2013:</t>
  </si>
  <si>
    <t>WHT_0411:NR:OTR:17/04/2013:</t>
  </si>
  <si>
    <t>WHT_0411:NR:SWEDE:17/04/2013:</t>
  </si>
  <si>
    <t>WHT_0411:NR:ZAMBI:17/04/2013:</t>
  </si>
  <si>
    <t>WHT_0411:R:CANAD:17/04/2013:</t>
  </si>
  <si>
    <t>WHT_0411:R:GBR:17/04/2013:</t>
  </si>
  <si>
    <t>WHT_0411:R:GERMA:17/04/2013:</t>
  </si>
  <si>
    <t>WHT_0411:R:INDIA:17/04/2013:</t>
  </si>
  <si>
    <t>WHT_0411:R:NORWA:17/04/2013:</t>
  </si>
  <si>
    <t>WHT_0411:R:OTR:17/04/2013:</t>
  </si>
  <si>
    <t>WHT_0411:R:SWEDE:17/04/2013:</t>
  </si>
  <si>
    <t>WHT_0411:R:ZAMBI:17/04/2013:</t>
  </si>
  <si>
    <t>WHT_0500:NR:OTR:17/04/2013:</t>
  </si>
  <si>
    <t>WHT_0500:R:OTR:17/04/2013:</t>
  </si>
  <si>
    <t>WHT_0501:NR:OTR:17/04/2013:</t>
  </si>
  <si>
    <t>WHT_0501:R:OTR:17/04/2013:</t>
  </si>
  <si>
    <t>WHT_0600:NR:OTR:17/04/2013:</t>
  </si>
  <si>
    <t>WHT_0600:R:OTR:17/04/2013:</t>
  </si>
  <si>
    <t>30:Y:N</t>
  </si>
  <si>
    <t>WHT_0601:NR:OTR:17/04/2013:</t>
  </si>
  <si>
    <t>WHT_0601:R:OTR:17/04/2013:</t>
  </si>
  <si>
    <t>WHT_0700:NR:OTR:17/04/2013:</t>
  </si>
  <si>
    <t>WHT_0700:R:OTR:17/04/2013:</t>
  </si>
  <si>
    <t>WHT_0800:NR:OTR:17/04/2013:</t>
  </si>
  <si>
    <t>WHT_0800:R:OTR:17/04/2013:</t>
  </si>
  <si>
    <t>WHT_0801:NR:OTR:17/04/2013:</t>
  </si>
  <si>
    <t>WHT_0801:R:OTR:17/04/2013:</t>
  </si>
  <si>
    <t>WHT_0802:NR:OTR:17/04/2013:</t>
  </si>
  <si>
    <t>WHT_0802:R:OTR:17/04/2013:</t>
  </si>
  <si>
    <t>WHT_0900:NR:OTR:17/04/2013:</t>
  </si>
  <si>
    <t>WHT_0900:R:OTR:17/04/2013:</t>
  </si>
  <si>
    <t>3:Y:N</t>
  </si>
  <si>
    <t>Section</t>
  </si>
  <si>
    <t>Name</t>
  </si>
  <si>
    <t>MaxLength</t>
  </si>
  <si>
    <t>Mandatory</t>
  </si>
  <si>
    <t>Validation Rule1</t>
  </si>
  <si>
    <t>Error Message</t>
  </si>
  <si>
    <t>Validation Rule2</t>
  </si>
  <si>
    <t>Validation Rule3</t>
  </si>
  <si>
    <t>Section Description</t>
  </si>
  <si>
    <t>A_Basic_Info</t>
  </si>
  <si>
    <t>Personal Identification Number</t>
  </si>
  <si>
    <t>isMandatory(SecA.PIN,"Y")</t>
  </si>
  <si>
    <t>Personal Identification Number is Mandatory field.</t>
  </si>
  <si>
    <t>validatePIN(SecA.PIN)</t>
  </si>
  <si>
    <t>Enter PIN in proper format.</t>
  </si>
  <si>
    <t>validateLength(SecA.PIN,11)</t>
  </si>
  <si>
    <t>Please Enter Data upto 11 Length only.</t>
  </si>
  <si>
    <t>Section A : Return Information</t>
  </si>
  <si>
    <t>Category</t>
  </si>
  <si>
    <t>Column Name &amp; Validation</t>
  </si>
  <si>
    <t>SectionName</t>
  </si>
  <si>
    <t>PIN of Witholdee</t>
  </si>
  <si>
    <t>PIN of Witholdee is Mandatory field.</t>
  </si>
  <si>
    <t>Please Enter PIN in proper format.</t>
  </si>
  <si>
    <t>Section A : Basic Information</t>
  </si>
  <si>
    <r>
      <t xml:space="preserve">Personal Identification Number </t>
    </r>
    <r>
      <rPr>
        <sz val="12"/>
        <color indexed="10"/>
        <rFont val="Book Antiqua"/>
        <family val="1"/>
      </rPr>
      <t>*</t>
    </r>
  </si>
  <si>
    <r>
      <t xml:space="preserve">Tax Head </t>
    </r>
    <r>
      <rPr>
        <sz val="12"/>
        <color indexed="10"/>
        <rFont val="Book Antiqua"/>
        <family val="1"/>
      </rPr>
      <t>*</t>
    </r>
  </si>
  <si>
    <r>
      <t xml:space="preserve">Tax Sub Head </t>
    </r>
    <r>
      <rPr>
        <sz val="12"/>
        <color indexed="10"/>
        <rFont val="Book Antiqua"/>
        <family val="1"/>
      </rPr>
      <t>*</t>
    </r>
  </si>
  <si>
    <r>
      <t xml:space="preserve">Payment Type </t>
    </r>
    <r>
      <rPr>
        <sz val="12"/>
        <color indexed="10"/>
        <rFont val="Book Antiqua"/>
        <family val="1"/>
      </rPr>
      <t>*</t>
    </r>
  </si>
  <si>
    <t>Self Assessment Tax</t>
  </si>
  <si>
    <t>SAT</t>
  </si>
  <si>
    <t>pinReq</t>
  </si>
  <si>
    <t>10:Y:Y</t>
  </si>
  <si>
    <t>5:Y:Y</t>
  </si>
  <si>
    <t>25:Y:Y</t>
  </si>
  <si>
    <t>15:Y:Y</t>
  </si>
  <si>
    <t>20:Y:Y</t>
  </si>
  <si>
    <t>12.5:Y:Y</t>
  </si>
  <si>
    <t>17.5:Y:Y</t>
  </si>
  <si>
    <t>30:Y:Y</t>
  </si>
  <si>
    <t>5.625:Y:Y</t>
  </si>
  <si>
    <t>5.625:Y:N</t>
  </si>
  <si>
    <t>WHT_0411:NR:DENMA:17/04/2013:</t>
  </si>
  <si>
    <t>WHT_0411:R:DENMA:17/04/2013:</t>
  </si>
  <si>
    <t>NOTs eligible for Manual Tax Value entry</t>
  </si>
  <si>
    <t>WHT_0600:R</t>
  </si>
  <si>
    <t>pin</t>
  </si>
  <si>
    <t>wht</t>
  </si>
  <si>
    <t>from DB</t>
  </si>
  <si>
    <t>after applying conditionings on db val</t>
  </si>
  <si>
    <t>15:O:O</t>
  </si>
  <si>
    <t>20:O:O</t>
  </si>
  <si>
    <t>12.5:O:O</t>
  </si>
  <si>
    <t>17.5:O:O</t>
  </si>
  <si>
    <t>Interest (Any Other Case)</t>
  </si>
  <si>
    <t>NOTs eligible for all country(sorted)</t>
  </si>
  <si>
    <t>NOTs 4 Non-Indi (sorted)</t>
  </si>
  <si>
    <t>WHT_0200:R</t>
  </si>
  <si>
    <t>WHT_0201:R</t>
  </si>
  <si>
    <t>WHT_0203:R</t>
  </si>
  <si>
    <t>NOTs 4 Indi (sorted)</t>
  </si>
  <si>
    <t>Invoice Number</t>
  </si>
  <si>
    <t>Invoice Date</t>
  </si>
  <si>
    <t>Payment Date</t>
  </si>
  <si>
    <t>The value of Invoice Amount cannot be zero.</t>
  </si>
  <si>
    <t>The value of Payment Amount cannot be zero.</t>
  </si>
  <si>
    <t>Invoice Amount</t>
  </si>
  <si>
    <t>Payment Amount</t>
  </si>
  <si>
    <t>B_VAT_WHT_Dtls</t>
  </si>
  <si>
    <t>isMandatory(ListWHTDetails,"Y","C")</t>
  </si>
  <si>
    <t>Please enter date in proper format</t>
  </si>
  <si>
    <t>isMandatory(ListWHTDetails,"Y","D")</t>
  </si>
  <si>
    <t>isMandatory(ListWHTDetails,"Y","E")</t>
  </si>
  <si>
    <t>Validation Rule4</t>
  </si>
  <si>
    <t>PIN of Withholdee cannot be same as Taxpayer's PIN.</t>
  </si>
  <si>
    <t>isMandatory(ListWHTDetails,"Y","A")</t>
  </si>
  <si>
    <t>validateLength(ListWHTDetails,11,"A")</t>
  </si>
  <si>
    <t>validatePIN(ListWHTDetails,"A")</t>
  </si>
  <si>
    <t>Criteria</t>
  </si>
  <si>
    <t>EndRow</t>
  </si>
  <si>
    <t>criteriaRange</t>
  </si>
  <si>
    <t>HightLight Cell Column</t>
  </si>
  <si>
    <t>crit1</t>
  </si>
  <si>
    <t>crit2</t>
  </si>
  <si>
    <t>A5:A6</t>
  </si>
  <si>
    <t>crit3</t>
  </si>
  <si>
    <t>crit4</t>
  </si>
  <si>
    <t>crit5</t>
  </si>
  <si>
    <t>crit6</t>
  </si>
  <si>
    <t>B</t>
  </si>
  <si>
    <t>C</t>
  </si>
  <si>
    <t>E</t>
  </si>
  <si>
    <t>PIN</t>
  </si>
  <si>
    <t>FOR SECTION B</t>
  </si>
  <si>
    <t>isMandatory(ListWHTDetails,"Y","B")</t>
  </si>
  <si>
    <t>validateAlphaNumericWithSpace(ListWHTDetails,"B")</t>
  </si>
  <si>
    <t>validateLength(ListWHTDetails,10,"C")</t>
  </si>
  <si>
    <t>validateDate(ListWHTDetails,"C")</t>
  </si>
  <si>
    <t>validateCurrencyFormat(ListWHTDetails,"D")</t>
  </si>
  <si>
    <t>validateLength(ListWHTDetails,18,"D")</t>
  </si>
  <si>
    <t>validateLength(ListWHTDetails,10,"E")</t>
  </si>
  <si>
    <t>validateDate(ListWHTDetails,"E")</t>
  </si>
  <si>
    <t>InvNo</t>
  </si>
  <si>
    <t>InvDate</t>
  </si>
  <si>
    <t>InvAmt</t>
  </si>
  <si>
    <t>PmtDate</t>
  </si>
  <si>
    <t>'Pin of Withholdee' contains invalid value in following row(s):</t>
  </si>
  <si>
    <t>&lt;&gt;A??????????</t>
  </si>
  <si>
    <t>&lt;&gt;P??????????</t>
  </si>
  <si>
    <t>=</t>
  </si>
  <si>
    <t>&lt;=0</t>
  </si>
  <si>
    <t xml:space="preserve">'Invoice Amount' should contain positive value in following row(s) : </t>
  </si>
  <si>
    <t>=?????????????????????*</t>
  </si>
  <si>
    <t>A1:B2</t>
  </si>
  <si>
    <t>A9:A10</t>
  </si>
  <si>
    <t>A17:A18</t>
  </si>
  <si>
    <t>A</t>
  </si>
  <si>
    <t>D</t>
  </si>
  <si>
    <t>isInvalidDateCombination()</t>
  </si>
  <si>
    <t>Invoice Date cannot be after Payment Date</t>
  </si>
  <si>
    <t>'Payment Date' should contain value in following row(s):</t>
  </si>
  <si>
    <t>'Invoice Date'  should contain value in following row(s):</t>
  </si>
  <si>
    <t xml:space="preserve">'Invoice Number' should be of length between 1 to 20 chatacters in row(s): </t>
  </si>
  <si>
    <t>A13:A14</t>
  </si>
  <si>
    <t>A21:A22</t>
  </si>
  <si>
    <t>'Invoice Number' should contain value in following row(s):</t>
  </si>
  <si>
    <t>crit7</t>
  </si>
  <si>
    <t>A25:A26</t>
  </si>
  <si>
    <t>validateLength(ListWHTDetails,20,"B")</t>
  </si>
  <si>
    <t>isZeroAmountPresent("ListWHTDetails","D")</t>
  </si>
  <si>
    <t>isZeroAmountPresent("ListWHTDetails","F")</t>
  </si>
  <si>
    <t>Invoice/Payment Date</t>
  </si>
  <si>
    <t>Duplicate Records</t>
  </si>
  <si>
    <t>checkDuplicacy()</t>
  </si>
  <si>
    <t>checkPinWithTaxPayerPin(ListWHTDetails,"A")</t>
  </si>
  <si>
    <t>No Record eixsts</t>
  </si>
  <si>
    <t>There are duplicate rows in entered records. Please remove identical records.</t>
  </si>
  <si>
    <t>isRecordExists</t>
  </si>
  <si>
    <t>checkZeroRecords()</t>
  </si>
  <si>
    <t xml:space="preserve">'Invoice Amount' should contain value in following row(s) : </t>
  </si>
  <si>
    <t>Rate</t>
  </si>
  <si>
    <t>Amt</t>
  </si>
  <si>
    <t>&lt;&gt;</t>
  </si>
  <si>
    <t>crit8</t>
  </si>
  <si>
    <t>crit9</t>
  </si>
  <si>
    <t>A29:A30</t>
  </si>
  <si>
    <t>A33:A34</t>
  </si>
  <si>
    <t>F</t>
  </si>
  <si>
    <t>G</t>
  </si>
  <si>
    <t>Month&amp;Yr</t>
  </si>
  <si>
    <t>Month &amp; Year Values should be same for Payment Date in all records.</t>
  </si>
  <si>
    <t>Multiple Values for Payment Month/Year</t>
  </si>
  <si>
    <t>isMonthYearSameInAll()</t>
  </si>
  <si>
    <t>VAT</t>
  </si>
  <si>
    <t>29</t>
  </si>
  <si>
    <t>0203</t>
  </si>
  <si>
    <t>Withholding - VAT</t>
  </si>
  <si>
    <t>Section B :Withholding VAT Details</t>
  </si>
  <si>
    <t>Withholding VAT Rate (%)</t>
  </si>
  <si>
    <t>Total Withholding VAT Amount (Ksh)</t>
  </si>
  <si>
    <t>Withholding Tax</t>
  </si>
  <si>
    <t>Help on Enable Macro:</t>
  </si>
  <si>
    <t>It has been detected that Macros are not enabled/Sheet is opened in Protected View in your System. Please follow below instructions to proceed.</t>
  </si>
  <si>
    <t>There should be at least one record of Withholding VAT Details.</t>
  </si>
  <si>
    <t>'Withholding VAT Amount' should be blank in following row(s):</t>
  </si>
  <si>
    <t>'Withholding VAT Rate' should be blank in following row(s):</t>
  </si>
  <si>
    <t>validateValidPaymentDate(ListWHTDetails,"E")</t>
  </si>
  <si>
    <t>validateBfrDate(ListWHTDetails,"C")</t>
  </si>
  <si>
    <t>Invoice Date cannot be future date.</t>
  </si>
  <si>
    <t>Validation Rule5</t>
  </si>
  <si>
    <t>validateBfrDate(ListWHTDetails,"E")</t>
  </si>
  <si>
    <t>Payment Date cannot be before 01-Sep-2014.</t>
  </si>
  <si>
    <t>Payment Date cannot be future date.</t>
  </si>
  <si>
    <t>Invoice Amount 
(Exclusive of VAT)(Ksh)</t>
  </si>
  <si>
    <t>Withholding VAT Amount (Ksh)</t>
  </si>
  <si>
    <t>#csv_data#</t>
  </si>
  <si>
    <t>genXml</t>
  </si>
  <si>
    <t>e884f86b5f9274973468476620d25a38fca4c037cd4ab477615085bcd4045e4c</t>
  </si>
  <si>
    <t>2b34fc607ceaf1ac4b94c0245bd8ca2ca12d487ac3fdc85f40b272cfc829bd9b</t>
  </si>
  <si>
    <t>Version 6.0.1</t>
  </si>
  <si>
    <t/>
  </si>
</sst>
</file>

<file path=xl/styles.xml><?xml version="1.0" encoding="utf-8"?>
<styleSheet xmlns="http://schemas.openxmlformats.org/spreadsheetml/2006/main">
  <numFmts count="24">
    <numFmt numFmtId="5" formatCode="&quot;Ksh&quot;#,##0;\-&quot;Ksh&quot;#,##0"/>
    <numFmt numFmtId="6" formatCode="&quot;Ksh&quot;#,##0;[Red]\-&quot;Ksh&quot;#,##0"/>
    <numFmt numFmtId="7" formatCode="&quot;Ksh&quot;#,##0.00;\-&quot;Ksh&quot;#,##0.00"/>
    <numFmt numFmtId="8" formatCode="&quot;Ksh&quot;#,##0.00;[Red]\-&quot;Ksh&quot;#,##0.00"/>
    <numFmt numFmtId="42" formatCode="_-&quot;Ksh&quot;* #,##0_-;\-&quot;Ksh&quot;* #,##0_-;_-&quot;Ksh&quot;* &quot;-&quot;_-;_-@_-"/>
    <numFmt numFmtId="41" formatCode="_-* #,##0_-;\-* #,##0_-;_-* &quot;-&quot;_-;_-@_-"/>
    <numFmt numFmtId="44" formatCode="_-&quot;Ksh&quot;* #,##0.00_-;\-&quot;Ksh&quot;* #,##0.00_-;_-&quot;Ksh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Book Antiqua"/>
      <family val="1"/>
    </font>
    <font>
      <sz val="12"/>
      <name val="Book Antiqua"/>
      <family val="1"/>
    </font>
    <font>
      <b/>
      <u val="single"/>
      <sz val="12"/>
      <name val="Book Antiqua"/>
      <family val="1"/>
    </font>
    <font>
      <b/>
      <sz val="12"/>
      <name val="Book Antiqua"/>
      <family val="1"/>
    </font>
    <font>
      <b/>
      <sz val="12"/>
      <color indexed="63"/>
      <name val="Book Antiqua"/>
      <family val="1"/>
    </font>
    <font>
      <b/>
      <sz val="9.1"/>
      <color indexed="63"/>
      <name val="Arial"/>
      <family val="2"/>
    </font>
    <font>
      <sz val="12"/>
      <color indexed="63"/>
      <name val="Book Antiqua"/>
      <family val="1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b/>
      <i/>
      <sz val="12"/>
      <name val="Book Antiqua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Book Antiqua"/>
      <family val="1"/>
    </font>
    <font>
      <sz val="12"/>
      <color indexed="10"/>
      <name val="Book Antiqua"/>
      <family val="1"/>
    </font>
    <font>
      <sz val="12"/>
      <color indexed="22"/>
      <name val="Book Antiqua"/>
      <family val="1"/>
    </font>
    <font>
      <sz val="12"/>
      <color indexed="55"/>
      <name val="Book Antiqua"/>
      <family val="1"/>
    </font>
    <font>
      <b/>
      <sz val="12"/>
      <color indexed="8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24997000396251678"/>
      <name val="Book Antiqua"/>
      <family val="1"/>
    </font>
    <font>
      <sz val="12"/>
      <color rgb="FFFF0000"/>
      <name val="Book Antiqua"/>
      <family val="1"/>
    </font>
    <font>
      <sz val="11"/>
      <color theme="0" tint="-0.24997000396251678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929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0" fillId="0" borderId="3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55" fillId="27" borderId="9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1" xfId="61" applyFont="1" applyFill="1" applyBorder="1" applyAlignment="1" applyProtection="1">
      <alignment/>
      <protection/>
    </xf>
    <xf numFmtId="0" fontId="3" fillId="33" borderId="0" xfId="61" applyFont="1" applyFill="1" applyBorder="1" applyAlignment="1" applyProtection="1">
      <alignment/>
      <protection/>
    </xf>
    <xf numFmtId="0" fontId="3" fillId="33" borderId="12" xfId="61" applyFont="1" applyFill="1" applyBorder="1" applyAlignment="1" applyProtection="1">
      <alignment/>
      <protection/>
    </xf>
    <xf numFmtId="0" fontId="4" fillId="33" borderId="11" xfId="61" applyFont="1" applyFill="1" applyBorder="1" applyAlignment="1" applyProtection="1">
      <alignment/>
      <protection/>
    </xf>
    <xf numFmtId="0" fontId="3" fillId="33" borderId="3" xfId="61" applyFont="1" applyFill="1" applyBorder="1" applyAlignment="1" applyProtection="1">
      <alignment/>
      <protection/>
    </xf>
    <xf numFmtId="0" fontId="3" fillId="33" borderId="3" xfId="61" applyFont="1" applyFill="1" applyBorder="1" applyAlignment="1" applyProtection="1">
      <alignment wrapText="1"/>
      <protection/>
    </xf>
    <xf numFmtId="49" fontId="9" fillId="33" borderId="3" xfId="64" applyNumberFormat="1" applyFont="1" applyFill="1" applyBorder="1" applyAlignment="1" applyProtection="1">
      <alignment horizontal="left" vertical="top"/>
      <protection/>
    </xf>
    <xf numFmtId="0" fontId="3" fillId="33" borderId="3" xfId="60" applyFont="1" applyFill="1" applyBorder="1" applyAlignment="1" applyProtection="1">
      <alignment/>
      <protection/>
    </xf>
    <xf numFmtId="0" fontId="10" fillId="34" borderId="3" xfId="59" applyFont="1" applyFill="1" applyBorder="1" applyAlignment="1" applyProtection="1">
      <alignment horizontal="left" vertical="top"/>
      <protection/>
    </xf>
    <xf numFmtId="0" fontId="2" fillId="33" borderId="13" xfId="62" applyNumberFormat="1" applyFont="1" applyFill="1" applyBorder="1" applyAlignment="1" applyProtection="1">
      <alignment horizontal="center" vertical="top" wrapText="1"/>
      <protection/>
    </xf>
    <xf numFmtId="0" fontId="3" fillId="33" borderId="0" xfId="60" applyFont="1" applyFill="1" applyBorder="1" applyAlignment="1" applyProtection="1">
      <alignment/>
      <protection/>
    </xf>
    <xf numFmtId="0" fontId="3" fillId="33" borderId="14" xfId="61" applyFont="1" applyFill="1" applyBorder="1" applyAlignment="1" applyProtection="1">
      <alignment/>
      <protection/>
    </xf>
    <xf numFmtId="0" fontId="3" fillId="33" borderId="15" xfId="61" applyFont="1" applyFill="1" applyBorder="1" applyAlignment="1" applyProtection="1">
      <alignment/>
      <protection/>
    </xf>
    <xf numFmtId="0" fontId="3" fillId="33" borderId="16" xfId="61" applyFont="1" applyFill="1" applyBorder="1" applyAlignment="1" applyProtection="1">
      <alignment/>
      <protection/>
    </xf>
    <xf numFmtId="0" fontId="2" fillId="35" borderId="0" xfId="0" applyFont="1" applyFill="1" applyAlignment="1">
      <alignment horizontal="center" vertical="center"/>
    </xf>
    <xf numFmtId="0" fontId="12" fillId="33" borderId="3" xfId="0" applyFont="1" applyFill="1" applyBorder="1" applyAlignment="1">
      <alignment horizontal="center" wrapText="1"/>
    </xf>
    <xf numFmtId="0" fontId="12" fillId="33" borderId="3" xfId="0" applyFont="1" applyFill="1" applyBorder="1" applyAlignment="1">
      <alignment wrapText="1"/>
    </xf>
    <xf numFmtId="0" fontId="13" fillId="0" borderId="3" xfId="55" applyNumberFormat="1" applyFill="1" applyBorder="1" applyAlignment="1" applyProtection="1">
      <alignment/>
      <protection/>
    </xf>
    <xf numFmtId="0" fontId="13" fillId="0" borderId="3" xfId="46" applyFont="1">
      <alignment/>
      <protection/>
    </xf>
    <xf numFmtId="0" fontId="13" fillId="33" borderId="3" xfId="55" applyNumberFormat="1" applyFill="1" applyBorder="1" applyAlignment="1" applyProtection="1">
      <alignment wrapText="1"/>
      <protection/>
    </xf>
    <xf numFmtId="0" fontId="14" fillId="0" borderId="0" xfId="0" applyFont="1" applyAlignment="1">
      <alignment/>
    </xf>
    <xf numFmtId="0" fontId="12" fillId="0" borderId="0" xfId="47" applyFont="1">
      <alignment/>
      <protection/>
    </xf>
    <xf numFmtId="0" fontId="12" fillId="0" borderId="0" xfId="0" applyFont="1" applyAlignment="1">
      <alignment/>
    </xf>
    <xf numFmtId="0" fontId="15" fillId="0" borderId="0" xfId="47" applyFont="1">
      <alignment/>
      <protection/>
    </xf>
    <xf numFmtId="0" fontId="15" fillId="0" borderId="0" xfId="47" applyFont="1" applyFill="1">
      <alignment/>
      <protection/>
    </xf>
    <xf numFmtId="49" fontId="0" fillId="0" borderId="0" xfId="0" applyNumberFormat="1" applyFont="1" applyAlignment="1">
      <alignment/>
    </xf>
    <xf numFmtId="0" fontId="12" fillId="0" borderId="0" xfId="47" applyFont="1" applyAlignment="1">
      <alignment vertical="center"/>
      <protection/>
    </xf>
    <xf numFmtId="0" fontId="15" fillId="0" borderId="0" xfId="47" applyFont="1" applyFill="1">
      <alignment/>
      <protection/>
    </xf>
    <xf numFmtId="0" fontId="12" fillId="0" borderId="0" xfId="47" applyFont="1" applyFill="1">
      <alignment/>
      <protection/>
    </xf>
    <xf numFmtId="0" fontId="2" fillId="35" borderId="17" xfId="0" applyFont="1" applyFill="1" applyBorder="1" applyAlignment="1">
      <alignment horizontal="center" vertical="center" wrapText="1"/>
    </xf>
    <xf numFmtId="0" fontId="3" fillId="33" borderId="3" xfId="0" applyFont="1" applyFill="1" applyBorder="1" applyAlignment="1">
      <alignment horizontal="left" wrapText="1"/>
    </xf>
    <xf numFmtId="0" fontId="9" fillId="33" borderId="3" xfId="0" applyFont="1" applyFill="1" applyBorder="1" applyAlignment="1" applyProtection="1">
      <alignment wrapText="1"/>
      <protection locked="0"/>
    </xf>
    <xf numFmtId="49" fontId="18" fillId="36" borderId="0" xfId="0" applyNumberFormat="1" applyFont="1" applyFill="1" applyAlignment="1">
      <alignment/>
    </xf>
    <xf numFmtId="49" fontId="3" fillId="34" borderId="18" xfId="0" applyNumberFormat="1" applyFont="1" applyFill="1" applyBorder="1" applyAlignment="1" applyProtection="1">
      <alignment wrapText="1"/>
      <protection hidden="1"/>
    </xf>
    <xf numFmtId="49" fontId="18" fillId="36" borderId="0" xfId="0" applyNumberFormat="1" applyFont="1" applyFill="1" applyAlignment="1" applyProtection="1">
      <alignment/>
      <protection/>
    </xf>
    <xf numFmtId="49" fontId="3" fillId="34" borderId="3" xfId="0" applyNumberFormat="1" applyFont="1" applyFill="1" applyBorder="1" applyAlignment="1" applyProtection="1">
      <alignment wrapText="1"/>
      <protection hidden="1"/>
    </xf>
    <xf numFmtId="0" fontId="1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9" fillId="36" borderId="0" xfId="0" applyFont="1" applyFill="1" applyAlignment="1" applyProtection="1">
      <alignment/>
      <protection/>
    </xf>
    <xf numFmtId="4" fontId="9" fillId="33" borderId="3" xfId="63" applyNumberFormat="1" applyFont="1" applyFill="1" applyBorder="1" applyAlignment="1" applyProtection="1">
      <alignment wrapText="1"/>
      <protection locked="0"/>
    </xf>
    <xf numFmtId="2" fontId="3" fillId="34" borderId="3" xfId="0" applyNumberFormat="1" applyFont="1" applyFill="1" applyBorder="1" applyAlignment="1" applyProtection="1">
      <alignment horizontal="right" wrapText="1"/>
      <protection/>
    </xf>
    <xf numFmtId="4" fontId="20" fillId="34" borderId="19" xfId="0" applyNumberFormat="1" applyFont="1" applyFill="1" applyBorder="1" applyAlignment="1" applyProtection="1">
      <alignment horizontal="right" vertical="top" wrapText="1"/>
      <protection/>
    </xf>
    <xf numFmtId="0" fontId="59" fillId="36" borderId="0" xfId="0" applyNumberFormat="1" applyFont="1" applyFill="1" applyAlignment="1">
      <alignment/>
    </xf>
    <xf numFmtId="49" fontId="9" fillId="37" borderId="3" xfId="63" applyNumberFormat="1" applyFont="1" applyFill="1" applyBorder="1" applyAlignment="1" applyProtection="1">
      <alignment wrapText="1"/>
      <protection locked="0"/>
    </xf>
    <xf numFmtId="0" fontId="0" fillId="0" borderId="0" xfId="0" applyNumberFormat="1" applyAlignment="1">
      <alignment/>
    </xf>
    <xf numFmtId="49" fontId="3" fillId="33" borderId="18" xfId="0" applyNumberFormat="1" applyFont="1" applyFill="1" applyBorder="1" applyAlignment="1" applyProtection="1">
      <alignment wrapText="1"/>
      <protection locked="0"/>
    </xf>
    <xf numFmtId="49" fontId="3" fillId="33" borderId="18" xfId="0" applyNumberFormat="1" applyFont="1" applyFill="1" applyBorder="1" applyAlignment="1" applyProtection="1">
      <alignment horizontal="right" wrapText="1"/>
      <protection locked="0"/>
    </xf>
    <xf numFmtId="0" fontId="20" fillId="33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0" fontId="20" fillId="33" borderId="21" xfId="0" applyFont="1" applyFill="1" applyBorder="1" applyAlignment="1" applyProtection="1">
      <alignment horizontal="center" vertical="center" wrapText="1"/>
      <protection/>
    </xf>
    <xf numFmtId="49" fontId="9" fillId="37" borderId="18" xfId="63" applyNumberFormat="1" applyFont="1" applyFill="1" applyBorder="1" applyAlignment="1" applyProtection="1">
      <alignment wrapText="1"/>
      <protection locked="0"/>
    </xf>
    <xf numFmtId="4" fontId="9" fillId="33" borderId="18" xfId="63" applyNumberFormat="1" applyFont="1" applyFill="1" applyBorder="1" applyAlignment="1" applyProtection="1">
      <alignment wrapText="1"/>
      <protection locked="0"/>
    </xf>
    <xf numFmtId="2" fontId="3" fillId="34" borderId="18" xfId="0" applyNumberFormat="1" applyFont="1" applyFill="1" applyBorder="1" applyAlignment="1" applyProtection="1">
      <alignment horizontal="right" wrapText="1"/>
      <protection/>
    </xf>
    <xf numFmtId="4" fontId="3" fillId="38" borderId="3" xfId="0" applyNumberFormat="1" applyFont="1" applyFill="1" applyBorder="1" applyAlignment="1" applyProtection="1">
      <alignment horizontal="right" wrapText="1"/>
      <protection/>
    </xf>
    <xf numFmtId="0" fontId="60" fillId="36" borderId="0" xfId="0" applyFont="1" applyFill="1" applyAlignment="1" applyProtection="1">
      <alignment/>
      <protection/>
    </xf>
    <xf numFmtId="0" fontId="58" fillId="0" borderId="0" xfId="0" applyFont="1" applyAlignment="1">
      <alignment/>
    </xf>
    <xf numFmtId="0" fontId="60" fillId="36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61" fillId="0" borderId="0" xfId="0" applyFont="1" applyAlignment="1">
      <alignment/>
    </xf>
    <xf numFmtId="0" fontId="59" fillId="36" borderId="0" xfId="0" applyFont="1" applyFill="1" applyAlignment="1" applyProtection="1">
      <alignment/>
      <protection/>
    </xf>
    <xf numFmtId="0" fontId="59" fillId="36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wrapText="1"/>
    </xf>
    <xf numFmtId="0" fontId="3" fillId="33" borderId="22" xfId="6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35" borderId="13" xfId="62" applyNumberFormat="1" applyFont="1" applyFill="1" applyBorder="1" applyAlignment="1" applyProtection="1">
      <alignment horizontal="left" vertical="center"/>
      <protection/>
    </xf>
    <xf numFmtId="0" fontId="3" fillId="33" borderId="3" xfId="60" applyFont="1" applyFill="1" applyBorder="1" applyAlignment="1" applyProtection="1">
      <alignment horizontal="left"/>
      <protection/>
    </xf>
    <xf numFmtId="0" fontId="3" fillId="33" borderId="21" xfId="61" applyFont="1" applyFill="1" applyBorder="1" applyAlignment="1" applyProtection="1">
      <alignment horizontal="left"/>
      <protection/>
    </xf>
    <xf numFmtId="0" fontId="5" fillId="33" borderId="3" xfId="61" applyFont="1" applyFill="1" applyBorder="1" applyAlignment="1" applyProtection="1">
      <alignment horizontal="left" wrapText="1"/>
      <protection/>
    </xf>
    <xf numFmtId="0" fontId="2" fillId="35" borderId="11" xfId="61" applyFont="1" applyFill="1" applyBorder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39" borderId="11" xfId="0" applyFont="1" applyFill="1" applyBorder="1" applyAlignment="1">
      <alignment horizontal="center" vertical="center" wrapText="1"/>
    </xf>
    <xf numFmtId="0" fontId="2" fillId="35" borderId="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 applyProtection="1">
      <alignment horizontal="right"/>
      <protection/>
    </xf>
    <xf numFmtId="0" fontId="2" fillId="35" borderId="25" xfId="0" applyFont="1" applyFill="1" applyBorder="1" applyAlignment="1" applyProtection="1">
      <alignment horizontal="right"/>
      <protection/>
    </xf>
    <xf numFmtId="0" fontId="2" fillId="35" borderId="26" xfId="0" applyFont="1" applyFill="1" applyBorder="1" applyAlignment="1" applyProtection="1">
      <alignment horizontal="right"/>
      <protection/>
    </xf>
    <xf numFmtId="0" fontId="16" fillId="39" borderId="24" xfId="62" applyNumberFormat="1" applyFont="1" applyFill="1" applyBorder="1" applyAlignment="1">
      <alignment horizontal="center" vertical="center" wrapText="1"/>
      <protection/>
    </xf>
    <xf numFmtId="0" fontId="16" fillId="39" borderId="25" xfId="62" applyNumberFormat="1" applyFont="1" applyFill="1" applyBorder="1" applyAlignment="1">
      <alignment horizontal="center" vertical="center" wrapText="1"/>
      <protection/>
    </xf>
    <xf numFmtId="0" fontId="16" fillId="39" borderId="26" xfId="62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rorLink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2 2" xfId="60"/>
    <cellStyle name="Normal 2 7" xfId="61"/>
    <cellStyle name="Normal 5" xfId="62"/>
    <cellStyle name="Normal 7 2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2409825</xdr:colOff>
      <xdr:row>10</xdr:row>
      <xdr:rowOff>9525</xdr:rowOff>
    </xdr:from>
    <xdr:to>
      <xdr:col>2</xdr:col>
      <xdr:colOff>2676525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33575"/>
          <a:ext cx="2571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2409825</xdr:colOff>
      <xdr:row>11</xdr:row>
      <xdr:rowOff>9525</xdr:rowOff>
    </xdr:from>
    <xdr:to>
      <xdr:col>3</xdr:col>
      <xdr:colOff>2676525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14525"/>
          <a:ext cx="2571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2266950</xdr:colOff>
      <xdr:row>7</xdr:row>
      <xdr:rowOff>57150</xdr:rowOff>
    </xdr:from>
    <xdr:to>
      <xdr:col>1</xdr:col>
      <xdr:colOff>552450</xdr:colOff>
      <xdr:row>7</xdr:row>
      <xdr:rowOff>400050</xdr:rowOff>
    </xdr:to>
    <xdr:pic macro="[0]!Sheet4.next_sheet"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190750"/>
          <a:ext cx="8953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1162050</xdr:colOff>
      <xdr:row>6</xdr:row>
      <xdr:rowOff>38100</xdr:rowOff>
    </xdr:from>
    <xdr:ext cx="1981200" cy="857250"/>
    <xdr:grpSp>
      <xdr:nvGrpSpPr>
        <xdr:cNvPr id="1" name="Group 1"/>
        <xdr:cNvGrpSpPr>
          <a:grpSpLocks/>
        </xdr:cNvGrpSpPr>
      </xdr:nvGrpSpPr>
      <xdr:grpSpPr>
        <a:xfrm>
          <a:off x="1162050" y="1685925"/>
          <a:ext cx="1981200" cy="857250"/>
          <a:chOff x="1162050" y="1676400"/>
          <a:chExt cx="1981200" cy="857250"/>
        </a:xfrm>
        <a:solidFill>
          <a:srgbClr val="FFFFFF"/>
        </a:solidFill>
      </xdr:grpSpPr>
      <xdr:pic macro="[0]!Sheet5.addRow_List_WHT_Details">
        <xdr:nvPicPr>
          <xdr:cNvPr id="2" name="Picture 5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209610" y="1676400"/>
            <a:ext cx="923735" cy="3619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 macro="[0]!Sheet5.prev_sheet">
        <xdr:nvPicPr>
          <xdr:cNvPr id="3" name="Picture 7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162050" y="2162246"/>
            <a:ext cx="923735" cy="37140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 macro="[0]!createErrorSheet">
        <xdr:nvPicPr>
          <xdr:cNvPr id="4" name="Picture 1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219516" y="2162246"/>
            <a:ext cx="923735" cy="3619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 macro="[0]!Module3.ListWHTDetails">
        <xdr:nvPicPr>
          <xdr:cNvPr id="5" name="Picture 1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1171461" y="1685830"/>
            <a:ext cx="923735" cy="3619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2"/>
  <sheetViews>
    <sheetView zoomScalePageLayoutView="0" workbookViewId="0" topLeftCell="A1">
      <selection activeCell="C11" sqref="C11"/>
    </sheetView>
  </sheetViews>
  <sheetFormatPr defaultColWidth="0" defaultRowHeight="15" zeroHeight="1"/>
  <cols>
    <col min="1" max="1" width="24.7109375" style="1" customWidth="1"/>
    <col min="2" max="2" width="8.8515625" style="1" customWidth="1"/>
    <col min="3" max="3" width="114.7109375" style="1" customWidth="1"/>
    <col min="4" max="16384" width="0" style="1" hidden="1" customWidth="1"/>
  </cols>
  <sheetData>
    <row r="1" spans="1:3" ht="16.5" customHeight="1">
      <c r="A1" s="69" t="s">
        <v>0</v>
      </c>
      <c r="B1" s="69"/>
      <c r="C1" s="69"/>
    </row>
    <row r="2" spans="1:3" ht="15">
      <c r="A2" s="2"/>
      <c r="B2" s="3"/>
      <c r="C2" s="4"/>
    </row>
    <row r="3" spans="1:3" ht="15">
      <c r="A3" s="5" t="s">
        <v>1</v>
      </c>
      <c r="B3" s="3"/>
      <c r="C3" s="4"/>
    </row>
    <row r="4" spans="1:3" ht="15">
      <c r="A4" s="2"/>
      <c r="B4" s="3" t="s">
        <v>2</v>
      </c>
      <c r="C4" s="4"/>
    </row>
    <row r="5" spans="1:3" ht="15">
      <c r="A5" s="2"/>
      <c r="B5" s="6">
        <v>1</v>
      </c>
      <c r="C5" s="6" t="s">
        <v>3</v>
      </c>
    </row>
    <row r="6" spans="1:3" ht="15">
      <c r="A6" s="2"/>
      <c r="B6" s="6">
        <v>2</v>
      </c>
      <c r="C6" s="6" t="s">
        <v>4</v>
      </c>
    </row>
    <row r="7" spans="1:3" ht="15">
      <c r="A7" s="2"/>
      <c r="B7" s="6">
        <v>3</v>
      </c>
      <c r="C7" s="6" t="s">
        <v>5</v>
      </c>
    </row>
    <row r="8" spans="1:3" ht="15">
      <c r="A8" s="2"/>
      <c r="B8" s="6">
        <v>4</v>
      </c>
      <c r="C8" s="6" t="s">
        <v>6</v>
      </c>
    </row>
    <row r="9" spans="1:3" ht="15">
      <c r="A9" s="5" t="s">
        <v>7</v>
      </c>
      <c r="B9" s="3"/>
      <c r="C9" s="4"/>
    </row>
    <row r="10" spans="1:3" ht="15">
      <c r="A10" s="2"/>
      <c r="B10" s="3" t="s">
        <v>2</v>
      </c>
      <c r="C10" s="4"/>
    </row>
    <row r="11" spans="1:3" ht="15">
      <c r="A11" s="2"/>
      <c r="B11" s="6">
        <v>1</v>
      </c>
      <c r="C11" s="6" t="s">
        <v>8</v>
      </c>
    </row>
    <row r="12" spans="1:3" ht="15">
      <c r="A12" s="2"/>
      <c r="B12" s="6">
        <v>2</v>
      </c>
      <c r="C12" s="6" t="s">
        <v>4</v>
      </c>
    </row>
    <row r="13" spans="1:3" ht="15">
      <c r="A13" s="2"/>
      <c r="B13" s="6">
        <v>3</v>
      </c>
      <c r="C13" s="6" t="s">
        <v>5</v>
      </c>
    </row>
    <row r="14" spans="1:3" ht="15">
      <c r="A14" s="2"/>
      <c r="B14" s="6">
        <v>4</v>
      </c>
      <c r="C14" s="6" t="s">
        <v>6</v>
      </c>
    </row>
    <row r="15" spans="1:3" ht="15">
      <c r="A15" s="2"/>
      <c r="B15" s="3"/>
      <c r="C15" s="4"/>
    </row>
    <row r="16" spans="1:3" ht="15">
      <c r="A16" s="5" t="s">
        <v>9</v>
      </c>
      <c r="B16" s="3"/>
      <c r="C16" s="4"/>
    </row>
    <row r="17" spans="1:3" ht="15">
      <c r="A17" s="2"/>
      <c r="B17" s="3" t="s">
        <v>2</v>
      </c>
      <c r="C17" s="4"/>
    </row>
    <row r="18" spans="1:3" ht="30.75">
      <c r="A18" s="2"/>
      <c r="B18" s="6">
        <v>1</v>
      </c>
      <c r="C18" s="7" t="s">
        <v>10</v>
      </c>
    </row>
    <row r="19" spans="1:3" ht="30.75">
      <c r="A19" s="2"/>
      <c r="B19" s="6">
        <v>2</v>
      </c>
      <c r="C19" s="7" t="s">
        <v>11</v>
      </c>
    </row>
    <row r="20" spans="1:3" ht="15">
      <c r="A20" s="2"/>
      <c r="B20" s="6">
        <v>3</v>
      </c>
      <c r="C20" s="7" t="s">
        <v>6</v>
      </c>
    </row>
    <row r="21" spans="1:3" ht="15">
      <c r="A21" s="2"/>
      <c r="B21" s="6">
        <v>4</v>
      </c>
      <c r="C21" s="7" t="s">
        <v>12</v>
      </c>
    </row>
    <row r="22" spans="1:3" ht="15">
      <c r="A22" s="2"/>
      <c r="B22" s="3"/>
      <c r="C22" s="4"/>
    </row>
    <row r="23" spans="1:3" ht="15">
      <c r="A23" s="2"/>
      <c r="B23" s="8"/>
      <c r="C23" s="9" t="s">
        <v>13</v>
      </c>
    </row>
    <row r="24" spans="1:3" ht="15">
      <c r="A24" s="2"/>
      <c r="B24" s="10"/>
      <c r="C24" s="9" t="s">
        <v>14</v>
      </c>
    </row>
    <row r="25" spans="1:3" ht="30.75">
      <c r="A25" s="2"/>
      <c r="B25" s="11" t="s">
        <v>15</v>
      </c>
      <c r="C25" s="9" t="s">
        <v>16</v>
      </c>
    </row>
    <row r="26" spans="1:3" ht="15">
      <c r="A26" s="12"/>
      <c r="B26" s="12"/>
      <c r="C26" s="12"/>
    </row>
    <row r="27" spans="1:3" ht="15.75" customHeight="1">
      <c r="A27" s="12"/>
      <c r="B27" s="70" t="s">
        <v>17</v>
      </c>
      <c r="C27" s="70"/>
    </row>
    <row r="28" spans="1:3" ht="15">
      <c r="A28" s="12"/>
      <c r="B28" s="12"/>
      <c r="C28" s="12"/>
    </row>
    <row r="29" spans="1:3" ht="15.75" customHeight="1">
      <c r="A29" s="71" t="s">
        <v>18</v>
      </c>
      <c r="B29" s="71"/>
      <c r="C29" s="71"/>
    </row>
    <row r="30" spans="1:3" ht="33" customHeight="1">
      <c r="A30" s="72" t="s">
        <v>19</v>
      </c>
      <c r="B30" s="72"/>
      <c r="C30" s="72"/>
    </row>
    <row r="31" spans="1:3" ht="15">
      <c r="A31" s="13"/>
      <c r="B31" s="14"/>
      <c r="C31" s="15"/>
    </row>
    <row r="32" spans="1:3" ht="15">
      <c r="A32" s="73"/>
      <c r="B32" s="73"/>
      <c r="C32" s="73"/>
    </row>
  </sheetData>
  <sheetProtection password="94AB" sheet="1" objects="1" scenarios="1"/>
  <mergeCells count="5">
    <mergeCell ref="A1:C1"/>
    <mergeCell ref="B27:C27"/>
    <mergeCell ref="A29:C29"/>
    <mergeCell ref="A30:C30"/>
    <mergeCell ref="A32:C3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4:A11"/>
  <sheetViews>
    <sheetView zoomScalePageLayoutView="0" workbookViewId="0" topLeftCell="A1">
      <selection activeCell="A2" sqref="A2"/>
    </sheetView>
  </sheetViews>
  <sheetFormatPr defaultColWidth="9.140625" defaultRowHeight="15"/>
  <sheetData>
    <row r="4" ht="14.25">
      <c r="A4" s="52" t="s">
        <v>494</v>
      </c>
    </row>
    <row r="5" ht="14.25">
      <c r="A5" t="s">
        <v>495</v>
      </c>
    </row>
    <row r="10" ht="14.25">
      <c r="A10" t="s">
        <v>494</v>
      </c>
    </row>
    <row r="11" ht="14.25">
      <c r="A11" t="s">
        <v>495</v>
      </c>
    </row>
  </sheetData>
  <sheetProtection password="94AB"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E129"/>
  <sheetViews>
    <sheetView zoomScalePageLayoutView="0" workbookViewId="0" topLeftCell="A1">
      <selection activeCell="C2" sqref="C2"/>
    </sheetView>
  </sheetViews>
  <sheetFormatPr defaultColWidth="0" defaultRowHeight="15" zeroHeight="1"/>
  <cols>
    <col min="1" max="1" width="10.7109375" style="0" customWidth="1"/>
    <col min="2" max="2" width="25.7109375" style="0" customWidth="1"/>
    <col min="3" max="3" width="50.7109375" style="0" customWidth="1"/>
    <col min="4" max="4" width="63.7109375" style="0" customWidth="1"/>
    <col min="5" max="5" width="25.7109375" style="0" customWidth="1"/>
    <col min="6" max="16384" width="0" style="0" hidden="1" customWidth="1"/>
  </cols>
  <sheetData>
    <row r="1" spans="1:5" ht="15">
      <c r="A1" s="16" t="s">
        <v>20</v>
      </c>
      <c r="B1" s="16" t="s">
        <v>21</v>
      </c>
      <c r="C1" s="16" t="s">
        <v>22</v>
      </c>
      <c r="D1" s="16" t="s">
        <v>23</v>
      </c>
      <c r="E1" s="16" t="s">
        <v>24</v>
      </c>
    </row>
    <row r="2" spans="1:5" ht="15">
      <c r="A2" s="17"/>
      <c r="B2" s="18"/>
      <c r="C2" s="19"/>
      <c r="D2" s="18"/>
      <c r="E2" s="18"/>
    </row>
    <row r="3" spans="1:5" ht="15">
      <c r="A3" s="17"/>
      <c r="B3" s="18"/>
      <c r="C3" s="19"/>
      <c r="D3" s="18"/>
      <c r="E3" s="18"/>
    </row>
    <row r="4" spans="1:5" ht="15">
      <c r="A4" s="17"/>
      <c r="B4" s="18"/>
      <c r="C4" s="19"/>
      <c r="D4" s="18"/>
      <c r="E4" s="18"/>
    </row>
    <row r="5" spans="1:5" ht="15">
      <c r="A5" s="17"/>
      <c r="B5" s="18"/>
      <c r="C5" s="19"/>
      <c r="D5" s="18"/>
      <c r="E5" s="18"/>
    </row>
    <row r="6" spans="1:5" ht="15">
      <c r="A6" s="17"/>
      <c r="B6" s="18"/>
      <c r="C6" s="19"/>
      <c r="D6" s="18"/>
      <c r="E6" s="18"/>
    </row>
    <row r="7" spans="1:5" ht="15">
      <c r="A7" s="17"/>
      <c r="B7" s="18"/>
      <c r="C7" s="19"/>
      <c r="D7" s="18"/>
      <c r="E7" s="18"/>
    </row>
    <row r="8" spans="1:5" ht="15">
      <c r="A8" s="17"/>
      <c r="B8" s="18"/>
      <c r="C8" s="19"/>
      <c r="D8" s="18"/>
      <c r="E8" s="18"/>
    </row>
    <row r="9" spans="1:5" ht="15">
      <c r="A9" s="17"/>
      <c r="B9" s="18"/>
      <c r="C9" s="19"/>
      <c r="D9" s="18"/>
      <c r="E9" s="18"/>
    </row>
    <row r="10" spans="1:5" ht="15">
      <c r="A10" s="17"/>
      <c r="B10" s="18"/>
      <c r="C10" s="19"/>
      <c r="D10" s="18"/>
      <c r="E10" s="18"/>
    </row>
    <row r="11" spans="1:5" ht="15">
      <c r="A11" s="17"/>
      <c r="B11" s="18"/>
      <c r="C11" s="19"/>
      <c r="D11" s="18"/>
      <c r="E11" s="18"/>
    </row>
    <row r="12" spans="1:5" ht="15">
      <c r="A12" s="17"/>
      <c r="B12" s="18"/>
      <c r="C12" s="19"/>
      <c r="D12" s="18"/>
      <c r="E12" s="18"/>
    </row>
    <row r="13" spans="1:5" ht="15">
      <c r="A13" s="17"/>
      <c r="B13" s="18"/>
      <c r="C13" s="19"/>
      <c r="D13" s="18"/>
      <c r="E13" s="18"/>
    </row>
    <row r="14" spans="1:5" ht="15">
      <c r="A14" s="17"/>
      <c r="B14" s="18"/>
      <c r="C14" s="19"/>
      <c r="D14" s="18"/>
      <c r="E14" s="18"/>
    </row>
    <row r="15" spans="1:5" ht="15">
      <c r="A15" s="17"/>
      <c r="B15" s="18"/>
      <c r="C15" s="19"/>
      <c r="D15" s="18"/>
      <c r="E15" s="18"/>
    </row>
    <row r="16" spans="1:5" ht="15">
      <c r="A16" s="17"/>
      <c r="B16" s="18"/>
      <c r="C16" s="19"/>
      <c r="D16" s="18"/>
      <c r="E16" s="18"/>
    </row>
    <row r="17" spans="1:5" ht="15">
      <c r="A17" s="17"/>
      <c r="B17" s="18"/>
      <c r="C17" s="19"/>
      <c r="D17" s="18"/>
      <c r="E17" s="18"/>
    </row>
    <row r="18" spans="1:5" ht="15">
      <c r="A18" s="17"/>
      <c r="B18" s="18"/>
      <c r="C18" s="19"/>
      <c r="D18" s="18"/>
      <c r="E18" s="18"/>
    </row>
    <row r="19" spans="1:5" ht="15">
      <c r="A19" s="17"/>
      <c r="B19" s="18"/>
      <c r="C19" s="19"/>
      <c r="D19" s="18"/>
      <c r="E19" s="18"/>
    </row>
    <row r="20" spans="1:5" ht="15">
      <c r="A20" s="17"/>
      <c r="B20" s="18"/>
      <c r="C20" s="19"/>
      <c r="D20" s="18"/>
      <c r="E20" s="18"/>
    </row>
    <row r="21" spans="1:5" ht="15">
      <c r="A21" s="17"/>
      <c r="B21" s="18"/>
      <c r="C21" s="19"/>
      <c r="D21" s="18"/>
      <c r="E21" s="18"/>
    </row>
    <row r="22" spans="1:5" ht="15">
      <c r="A22" s="17"/>
      <c r="B22" s="18"/>
      <c r="C22" s="19"/>
      <c r="D22" s="18"/>
      <c r="E22" s="18"/>
    </row>
    <row r="23" spans="1:5" ht="15">
      <c r="A23" s="17"/>
      <c r="B23" s="18"/>
      <c r="C23" s="19"/>
      <c r="D23" s="18"/>
      <c r="E23" s="18"/>
    </row>
    <row r="24" spans="1:5" ht="15">
      <c r="A24" s="17"/>
      <c r="B24" s="18"/>
      <c r="C24" s="19"/>
      <c r="D24" s="18"/>
      <c r="E24" s="18"/>
    </row>
    <row r="25" spans="1:5" ht="15">
      <c r="A25" s="17"/>
      <c r="B25" s="18"/>
      <c r="C25" s="19"/>
      <c r="D25" s="18"/>
      <c r="E25" s="18"/>
    </row>
    <row r="26" spans="1:5" ht="15">
      <c r="A26" s="17"/>
      <c r="B26" s="18"/>
      <c r="C26" s="19"/>
      <c r="D26" s="18"/>
      <c r="E26" s="18"/>
    </row>
    <row r="27" spans="1:5" ht="15">
      <c r="A27" s="17"/>
      <c r="B27" s="18"/>
      <c r="C27" s="19"/>
      <c r="D27" s="18"/>
      <c r="E27" s="18"/>
    </row>
    <row r="28" spans="1:5" ht="15">
      <c r="A28" s="17"/>
      <c r="B28" s="18"/>
      <c r="C28" s="19"/>
      <c r="D28" s="18"/>
      <c r="E28" s="18"/>
    </row>
    <row r="29" spans="1:5" ht="15">
      <c r="A29" s="17"/>
      <c r="B29" s="18"/>
      <c r="C29" s="19"/>
      <c r="D29" s="18"/>
      <c r="E29" s="18"/>
    </row>
    <row r="30" spans="1:5" ht="15">
      <c r="A30" s="17"/>
      <c r="B30" s="18"/>
      <c r="C30" s="19"/>
      <c r="D30" s="18"/>
      <c r="E30" s="18"/>
    </row>
    <row r="31" spans="1:5" ht="15">
      <c r="A31" s="17"/>
      <c r="B31" s="18"/>
      <c r="C31" s="19"/>
      <c r="D31" s="18"/>
      <c r="E31" s="18"/>
    </row>
    <row r="32" spans="1:5" ht="15">
      <c r="A32" s="17"/>
      <c r="B32" s="18"/>
      <c r="C32" s="19"/>
      <c r="D32" s="18"/>
      <c r="E32" s="18"/>
    </row>
    <row r="33" spans="1:5" ht="15">
      <c r="A33" s="17"/>
      <c r="B33" s="18"/>
      <c r="C33" s="19"/>
      <c r="D33" s="18"/>
      <c r="E33" s="18"/>
    </row>
    <row r="34" spans="1:5" ht="15">
      <c r="A34" s="17"/>
      <c r="B34" s="18"/>
      <c r="C34" s="19"/>
      <c r="D34" s="18"/>
      <c r="E34" s="18"/>
    </row>
    <row r="35" spans="1:5" ht="15">
      <c r="A35" s="17"/>
      <c r="B35" s="18"/>
      <c r="C35" s="19"/>
      <c r="D35" s="18"/>
      <c r="E35" s="18"/>
    </row>
    <row r="36" spans="1:5" ht="15">
      <c r="A36" s="17"/>
      <c r="B36" s="18"/>
      <c r="C36" s="20"/>
      <c r="D36" s="18"/>
      <c r="E36" s="18"/>
    </row>
    <row r="37" spans="1:5" ht="15">
      <c r="A37" s="17"/>
      <c r="B37" s="18"/>
      <c r="C37" s="20"/>
      <c r="D37" s="18"/>
      <c r="E37" s="18"/>
    </row>
    <row r="38" spans="1:5" ht="15">
      <c r="A38" s="17"/>
      <c r="B38" s="18"/>
      <c r="C38" s="20"/>
      <c r="D38" s="18"/>
      <c r="E38" s="18"/>
    </row>
    <row r="39" spans="1:5" ht="15">
      <c r="A39" s="17"/>
      <c r="B39" s="18"/>
      <c r="C39" s="20"/>
      <c r="D39" s="18"/>
      <c r="E39" s="18"/>
    </row>
    <row r="40" spans="1:5" ht="15">
      <c r="A40" s="17"/>
      <c r="B40" s="18"/>
      <c r="C40" s="20"/>
      <c r="D40" s="18"/>
      <c r="E40" s="18"/>
    </row>
    <row r="41" spans="1:5" ht="15">
      <c r="A41" s="17"/>
      <c r="B41" s="18"/>
      <c r="C41" s="20"/>
      <c r="D41" s="18"/>
      <c r="E41" s="18"/>
    </row>
    <row r="42" spans="1:5" ht="15">
      <c r="A42" s="17"/>
      <c r="B42" s="18"/>
      <c r="C42" s="20"/>
      <c r="D42" s="18"/>
      <c r="E42" s="18"/>
    </row>
    <row r="43" spans="1:5" ht="15">
      <c r="A43" s="17"/>
      <c r="B43" s="18"/>
      <c r="C43" s="20"/>
      <c r="D43" s="18"/>
      <c r="E43" s="18"/>
    </row>
    <row r="44" spans="1:5" ht="15">
      <c r="A44" s="17"/>
      <c r="B44" s="18"/>
      <c r="C44" s="20"/>
      <c r="D44" s="18"/>
      <c r="E44" s="18"/>
    </row>
    <row r="45" spans="1:5" ht="15">
      <c r="A45" s="17"/>
      <c r="B45" s="18"/>
      <c r="C45" s="20"/>
      <c r="D45" s="18"/>
      <c r="E45" s="18"/>
    </row>
    <row r="46" spans="1:5" ht="15">
      <c r="A46" s="17"/>
      <c r="B46" s="18"/>
      <c r="C46" s="20"/>
      <c r="D46" s="18"/>
      <c r="E46" s="18"/>
    </row>
    <row r="47" spans="1:5" ht="15">
      <c r="A47" s="17"/>
      <c r="B47" s="18"/>
      <c r="C47" s="20"/>
      <c r="D47" s="18"/>
      <c r="E47" s="18"/>
    </row>
    <row r="48" spans="1:5" ht="15">
      <c r="A48" s="17"/>
      <c r="B48" s="18"/>
      <c r="C48" s="20"/>
      <c r="D48" s="18"/>
      <c r="E48" s="18"/>
    </row>
    <row r="49" spans="1:5" ht="15">
      <c r="A49" s="17"/>
      <c r="B49" s="18"/>
      <c r="C49" s="20"/>
      <c r="D49" s="18"/>
      <c r="E49" s="18"/>
    </row>
    <row r="50" spans="1:5" ht="15">
      <c r="A50" s="17"/>
      <c r="B50" s="18"/>
      <c r="C50" s="20"/>
      <c r="D50" s="18"/>
      <c r="E50" s="18"/>
    </row>
    <row r="51" spans="1:5" ht="15">
      <c r="A51" s="17"/>
      <c r="B51" s="18"/>
      <c r="C51" s="20"/>
      <c r="D51" s="18"/>
      <c r="E51" s="18"/>
    </row>
    <row r="52" spans="1:5" ht="15">
      <c r="A52" s="17"/>
      <c r="B52" s="18"/>
      <c r="C52" s="20"/>
      <c r="D52" s="18"/>
      <c r="E52" s="18"/>
    </row>
    <row r="53" spans="1:5" ht="15">
      <c r="A53" s="17"/>
      <c r="B53" s="18"/>
      <c r="C53" s="20"/>
      <c r="D53" s="18"/>
      <c r="E53" s="18"/>
    </row>
    <row r="54" spans="1:5" ht="15">
      <c r="A54" s="17"/>
      <c r="B54" s="18"/>
      <c r="C54" s="20"/>
      <c r="D54" s="18"/>
      <c r="E54" s="18"/>
    </row>
    <row r="55" spans="1:5" ht="15">
      <c r="A55" s="17"/>
      <c r="B55" s="18"/>
      <c r="C55" s="20"/>
      <c r="D55" s="18"/>
      <c r="E55" s="18"/>
    </row>
    <row r="56" spans="1:5" ht="15">
      <c r="A56" s="17"/>
      <c r="B56" s="18"/>
      <c r="C56" s="20"/>
      <c r="D56" s="18"/>
      <c r="E56" s="18"/>
    </row>
    <row r="57" spans="1:5" ht="15">
      <c r="A57" s="17"/>
      <c r="B57" s="18"/>
      <c r="C57" s="20"/>
      <c r="D57" s="18"/>
      <c r="E57" s="18"/>
    </row>
    <row r="58" spans="1:5" ht="15">
      <c r="A58" s="17"/>
      <c r="B58" s="18"/>
      <c r="C58" s="20"/>
      <c r="D58" s="18"/>
      <c r="E58" s="18"/>
    </row>
    <row r="59" spans="1:5" ht="15">
      <c r="A59" s="17"/>
      <c r="B59" s="18"/>
      <c r="C59" s="20"/>
      <c r="D59" s="18"/>
      <c r="E59" s="18"/>
    </row>
    <row r="60" spans="1:5" ht="15">
      <c r="A60" s="17"/>
      <c r="B60" s="18"/>
      <c r="C60" s="20"/>
      <c r="D60" s="18"/>
      <c r="E60" s="18"/>
    </row>
    <row r="61" spans="1:5" ht="15">
      <c r="A61" s="17"/>
      <c r="B61" s="18"/>
      <c r="C61" s="20"/>
      <c r="D61" s="18"/>
      <c r="E61" s="18"/>
    </row>
    <row r="62" spans="1:5" ht="15">
      <c r="A62" s="17"/>
      <c r="B62" s="18"/>
      <c r="C62" s="20"/>
      <c r="D62" s="18"/>
      <c r="E62" s="18"/>
    </row>
    <row r="63" spans="1:5" ht="15">
      <c r="A63" s="17"/>
      <c r="B63" s="18"/>
      <c r="C63" s="20"/>
      <c r="D63" s="18"/>
      <c r="E63" s="18"/>
    </row>
    <row r="64" spans="1:5" ht="15">
      <c r="A64" s="17"/>
      <c r="B64" s="18"/>
      <c r="C64" s="20"/>
      <c r="D64" s="18"/>
      <c r="E64" s="18"/>
    </row>
    <row r="65" spans="1:5" ht="15">
      <c r="A65" s="17"/>
      <c r="B65" s="18"/>
      <c r="C65" s="20"/>
      <c r="D65" s="18"/>
      <c r="E65" s="18"/>
    </row>
    <row r="66" spans="1:5" ht="15">
      <c r="A66" s="17"/>
      <c r="B66" s="18"/>
      <c r="C66" s="20"/>
      <c r="D66" s="18"/>
      <c r="E66" s="18"/>
    </row>
    <row r="67" spans="1:5" ht="15">
      <c r="A67" s="17"/>
      <c r="B67" s="18"/>
      <c r="C67" s="20"/>
      <c r="D67" s="18"/>
      <c r="E67" s="18"/>
    </row>
    <row r="68" spans="1:5" ht="15">
      <c r="A68" s="17"/>
      <c r="B68" s="18"/>
      <c r="C68" s="20"/>
      <c r="D68" s="18"/>
      <c r="E68" s="18"/>
    </row>
    <row r="69" spans="1:5" ht="15">
      <c r="A69" s="17"/>
      <c r="B69" s="18"/>
      <c r="C69" s="20"/>
      <c r="D69" s="18"/>
      <c r="E69" s="18"/>
    </row>
    <row r="70" spans="1:5" ht="15">
      <c r="A70" s="17"/>
      <c r="B70" s="18"/>
      <c r="C70" s="20"/>
      <c r="D70" s="18"/>
      <c r="E70" s="18"/>
    </row>
    <row r="71" spans="1:5" ht="15">
      <c r="A71" s="17"/>
      <c r="B71" s="18"/>
      <c r="C71" s="20"/>
      <c r="D71" s="18"/>
      <c r="E71" s="18"/>
    </row>
    <row r="72" spans="1:5" ht="15">
      <c r="A72" s="17"/>
      <c r="B72" s="18"/>
      <c r="C72" s="20"/>
      <c r="D72" s="18"/>
      <c r="E72" s="18"/>
    </row>
    <row r="73" spans="1:5" ht="15">
      <c r="A73" s="17"/>
      <c r="B73" s="18"/>
      <c r="C73" s="20"/>
      <c r="D73" s="18"/>
      <c r="E73" s="18"/>
    </row>
    <row r="74" spans="1:5" ht="15">
      <c r="A74" s="17"/>
      <c r="B74" s="18"/>
      <c r="C74" s="20"/>
      <c r="D74" s="18"/>
      <c r="E74" s="18"/>
    </row>
    <row r="75" spans="1:5" ht="15">
      <c r="A75" s="17"/>
      <c r="B75" s="18"/>
      <c r="C75" s="20"/>
      <c r="D75" s="18"/>
      <c r="E75" s="18"/>
    </row>
    <row r="76" spans="1:5" ht="15">
      <c r="A76" s="17"/>
      <c r="B76" s="18"/>
      <c r="C76" s="20"/>
      <c r="D76" s="18"/>
      <c r="E76" s="18"/>
    </row>
    <row r="77" spans="1:5" ht="15">
      <c r="A77" s="17"/>
      <c r="B77" s="18"/>
      <c r="C77" s="20"/>
      <c r="D77" s="18"/>
      <c r="E77" s="18"/>
    </row>
    <row r="78" spans="1:5" ht="15">
      <c r="A78" s="17"/>
      <c r="B78" s="18"/>
      <c r="C78" s="20"/>
      <c r="D78" s="18"/>
      <c r="E78" s="18"/>
    </row>
    <row r="79" spans="1:5" ht="15">
      <c r="A79" s="17"/>
      <c r="B79" s="18"/>
      <c r="C79" s="20"/>
      <c r="D79" s="18"/>
      <c r="E79" s="18"/>
    </row>
    <row r="80" spans="1:5" ht="15">
      <c r="A80" s="17"/>
      <c r="B80" s="18"/>
      <c r="C80" s="20"/>
      <c r="D80" s="18"/>
      <c r="E80" s="18"/>
    </row>
    <row r="81" spans="1:5" ht="15">
      <c r="A81" s="17"/>
      <c r="B81" s="18"/>
      <c r="C81" s="20"/>
      <c r="D81" s="18"/>
      <c r="E81" s="18"/>
    </row>
    <row r="82" spans="1:5" ht="15">
      <c r="A82" s="17"/>
      <c r="B82" s="18"/>
      <c r="C82" s="20"/>
      <c r="D82" s="18"/>
      <c r="E82" s="18"/>
    </row>
    <row r="83" spans="1:5" ht="15">
      <c r="A83" s="17"/>
      <c r="B83" s="18"/>
      <c r="C83" s="20"/>
      <c r="D83" s="18"/>
      <c r="E83" s="18"/>
    </row>
    <row r="84" spans="1:5" ht="15">
      <c r="A84" s="17"/>
      <c r="B84" s="18"/>
      <c r="C84" s="20"/>
      <c r="D84" s="18"/>
      <c r="E84" s="18"/>
    </row>
    <row r="85" spans="1:5" ht="15">
      <c r="A85" s="17"/>
      <c r="B85" s="18"/>
      <c r="C85" s="20"/>
      <c r="D85" s="18"/>
      <c r="E85" s="18"/>
    </row>
    <row r="86" spans="1:5" ht="15">
      <c r="A86" s="17"/>
      <c r="B86" s="18"/>
      <c r="C86" s="20"/>
      <c r="D86" s="18"/>
      <c r="E86" s="18"/>
    </row>
    <row r="87" spans="1:5" ht="15">
      <c r="A87" s="17"/>
      <c r="B87" s="18"/>
      <c r="C87" s="20"/>
      <c r="D87" s="18"/>
      <c r="E87" s="18"/>
    </row>
    <row r="88" spans="1:5" ht="15">
      <c r="A88" s="17"/>
      <c r="B88" s="18"/>
      <c r="C88" s="20"/>
      <c r="D88" s="18"/>
      <c r="E88" s="18"/>
    </row>
    <row r="89" spans="1:5" ht="15">
      <c r="A89" s="17"/>
      <c r="B89" s="18"/>
      <c r="C89" s="20"/>
      <c r="D89" s="18"/>
      <c r="E89" s="18"/>
    </row>
    <row r="90" spans="1:5" ht="15">
      <c r="A90" s="17"/>
      <c r="B90" s="18"/>
      <c r="C90" s="20"/>
      <c r="D90" s="18"/>
      <c r="E90" s="18"/>
    </row>
    <row r="91" spans="1:5" ht="15">
      <c r="A91" s="17"/>
      <c r="B91" s="18"/>
      <c r="C91" s="20"/>
      <c r="D91" s="18"/>
      <c r="E91" s="18"/>
    </row>
    <row r="92" spans="1:5" ht="15">
      <c r="A92" s="17"/>
      <c r="B92" s="18"/>
      <c r="C92" s="20"/>
      <c r="D92" s="18"/>
      <c r="E92" s="18"/>
    </row>
    <row r="93" spans="1:5" ht="15">
      <c r="A93" s="17"/>
      <c r="B93" s="18"/>
      <c r="C93" s="20"/>
      <c r="D93" s="18"/>
      <c r="E93" s="18"/>
    </row>
    <row r="94" spans="1:5" ht="15">
      <c r="A94" s="17"/>
      <c r="B94" s="18"/>
      <c r="C94" s="20"/>
      <c r="D94" s="18"/>
      <c r="E94" s="18"/>
    </row>
    <row r="95" spans="1:5" ht="15">
      <c r="A95" s="17"/>
      <c r="B95" s="18"/>
      <c r="C95" s="20"/>
      <c r="D95" s="18"/>
      <c r="E95" s="18"/>
    </row>
    <row r="96" spans="1:5" ht="15">
      <c r="A96" s="17"/>
      <c r="B96" s="18"/>
      <c r="C96" s="20"/>
      <c r="D96" s="18"/>
      <c r="E96" s="18"/>
    </row>
    <row r="97" spans="1:5" ht="15">
      <c r="A97" s="17"/>
      <c r="B97" s="18"/>
      <c r="C97" s="20"/>
      <c r="D97" s="18"/>
      <c r="E97" s="18"/>
    </row>
    <row r="98" spans="1:5" ht="15">
      <c r="A98" s="17"/>
      <c r="B98" s="18"/>
      <c r="C98" s="20"/>
      <c r="D98" s="18"/>
      <c r="E98" s="18"/>
    </row>
    <row r="99" spans="1:5" ht="15">
      <c r="A99" s="17"/>
      <c r="B99" s="18"/>
      <c r="C99" s="20"/>
      <c r="D99" s="18"/>
      <c r="E99" s="18"/>
    </row>
    <row r="100" spans="1:5" ht="15">
      <c r="A100" s="17"/>
      <c r="B100" s="18"/>
      <c r="C100" s="20"/>
      <c r="D100" s="18"/>
      <c r="E100" s="18"/>
    </row>
    <row r="101" spans="1:5" ht="15">
      <c r="A101" s="17"/>
      <c r="B101" s="18"/>
      <c r="C101" s="21"/>
      <c r="D101" s="18"/>
      <c r="E101" s="18"/>
    </row>
    <row r="102" spans="1:5" ht="15">
      <c r="A102" s="17"/>
      <c r="B102" s="18"/>
      <c r="C102" s="21"/>
      <c r="D102" s="18"/>
      <c r="E102" s="18"/>
    </row>
    <row r="103" spans="1:5" ht="15">
      <c r="A103" s="17"/>
      <c r="B103" s="18"/>
      <c r="C103" s="21"/>
      <c r="D103" s="18"/>
      <c r="E103" s="18"/>
    </row>
    <row r="104" spans="1:5" ht="15">
      <c r="A104" s="17"/>
      <c r="B104" s="18"/>
      <c r="C104" s="21"/>
      <c r="D104" s="18"/>
      <c r="E104" s="18"/>
    </row>
    <row r="105" spans="1:5" ht="15">
      <c r="A105" s="17"/>
      <c r="B105" s="18"/>
      <c r="C105" s="21"/>
      <c r="D105" s="18"/>
      <c r="E105" s="18"/>
    </row>
    <row r="106" spans="1:5" ht="15">
      <c r="A106" s="17"/>
      <c r="B106" s="18"/>
      <c r="C106" s="21"/>
      <c r="D106" s="18"/>
      <c r="E106" s="18"/>
    </row>
    <row r="107" spans="1:5" ht="15">
      <c r="A107" s="17"/>
      <c r="B107" s="18"/>
      <c r="C107" s="21"/>
      <c r="D107" s="18"/>
      <c r="E107" s="18"/>
    </row>
    <row r="108" spans="1:5" ht="15">
      <c r="A108" s="17"/>
      <c r="B108" s="18"/>
      <c r="C108" s="21"/>
      <c r="D108" s="18"/>
      <c r="E108" s="18"/>
    </row>
    <row r="109" spans="1:5" ht="15">
      <c r="A109" s="17"/>
      <c r="B109" s="18"/>
      <c r="C109" s="21"/>
      <c r="D109" s="18"/>
      <c r="E109" s="18"/>
    </row>
    <row r="110" spans="1:5" ht="15">
      <c r="A110" s="17"/>
      <c r="B110" s="18"/>
      <c r="C110" s="21"/>
      <c r="D110" s="18"/>
      <c r="E110" s="18"/>
    </row>
    <row r="111" spans="1:5" ht="15">
      <c r="A111" s="17"/>
      <c r="B111" s="18"/>
      <c r="C111" s="21"/>
      <c r="D111" s="18"/>
      <c r="E111" s="18"/>
    </row>
    <row r="112" spans="1:5" ht="15">
      <c r="A112" s="17"/>
      <c r="B112" s="18"/>
      <c r="C112" s="21"/>
      <c r="D112" s="18"/>
      <c r="E112" s="18"/>
    </row>
    <row r="113" spans="1:5" ht="15">
      <c r="A113" s="17"/>
      <c r="B113" s="18"/>
      <c r="C113" s="21"/>
      <c r="D113" s="18"/>
      <c r="E113" s="18"/>
    </row>
    <row r="114" spans="1:5" ht="15">
      <c r="A114" s="17"/>
      <c r="B114" s="18"/>
      <c r="C114" s="21"/>
      <c r="D114" s="18"/>
      <c r="E114" s="18"/>
    </row>
    <row r="115" spans="1:5" ht="15">
      <c r="A115" s="17"/>
      <c r="B115" s="18"/>
      <c r="C115" s="21"/>
      <c r="D115" s="18"/>
      <c r="E115" s="18"/>
    </row>
    <row r="116" spans="1:5" ht="15">
      <c r="A116" s="17"/>
      <c r="B116" s="18"/>
      <c r="C116" s="21"/>
      <c r="D116" s="18"/>
      <c r="E116" s="18"/>
    </row>
    <row r="117" spans="1:5" ht="15">
      <c r="A117" s="17"/>
      <c r="B117" s="18"/>
      <c r="C117" s="21"/>
      <c r="D117" s="18"/>
      <c r="E117" s="18"/>
    </row>
    <row r="118" spans="1:5" ht="15">
      <c r="A118" s="17"/>
      <c r="B118" s="18"/>
      <c r="C118" s="21"/>
      <c r="D118" s="18"/>
      <c r="E118" s="18"/>
    </row>
    <row r="119" spans="1:5" ht="15">
      <c r="A119" s="17"/>
      <c r="B119" s="18"/>
      <c r="C119" s="21"/>
      <c r="D119" s="18"/>
      <c r="E119" s="18"/>
    </row>
    <row r="120" spans="1:5" ht="15">
      <c r="A120" s="17"/>
      <c r="B120" s="18"/>
      <c r="C120" s="21"/>
      <c r="D120" s="18"/>
      <c r="E120" s="18"/>
    </row>
    <row r="121" spans="1:5" ht="15">
      <c r="A121" s="17"/>
      <c r="B121" s="18"/>
      <c r="C121" s="21"/>
      <c r="D121" s="18"/>
      <c r="E121" s="18"/>
    </row>
    <row r="122" spans="1:5" ht="15">
      <c r="A122" s="17"/>
      <c r="B122" s="18"/>
      <c r="C122" s="21"/>
      <c r="D122" s="18"/>
      <c r="E122" s="18"/>
    </row>
    <row r="123" spans="1:5" ht="15">
      <c r="A123" s="17"/>
      <c r="B123" s="18"/>
      <c r="C123" s="21"/>
      <c r="D123" s="18"/>
      <c r="E123" s="18"/>
    </row>
    <row r="124" spans="1:5" ht="15">
      <c r="A124" s="17"/>
      <c r="B124" s="18"/>
      <c r="C124" s="21"/>
      <c r="D124" s="18"/>
      <c r="E124" s="18"/>
    </row>
    <row r="125" spans="1:5" ht="15">
      <c r="A125" s="17"/>
      <c r="B125" s="18"/>
      <c r="C125" s="21"/>
      <c r="D125" s="18"/>
      <c r="E125" s="18"/>
    </row>
    <row r="126" spans="1:5" ht="15">
      <c r="A126" s="17"/>
      <c r="B126" s="18"/>
      <c r="C126" s="21"/>
      <c r="D126" s="18"/>
      <c r="E126" s="18"/>
    </row>
    <row r="127" spans="1:5" ht="15">
      <c r="A127" s="17"/>
      <c r="B127" s="18"/>
      <c r="C127" s="21"/>
      <c r="D127" s="18"/>
      <c r="E127" s="18"/>
    </row>
    <row r="128" spans="1:5" ht="15">
      <c r="A128" s="17"/>
      <c r="B128" s="18"/>
      <c r="C128" s="21"/>
      <c r="D128" s="18"/>
      <c r="E128" s="18"/>
    </row>
    <row r="129" spans="1:5" ht="15">
      <c r="A129" s="17"/>
      <c r="B129" s="18"/>
      <c r="C129" s="21"/>
      <c r="D129" s="18"/>
      <c r="E129" s="18"/>
    </row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</sheetData>
  <sheetProtection password="94AB"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D216"/>
  <sheetViews>
    <sheetView zoomScalePageLayoutView="0" workbookViewId="0" topLeftCell="A211">
      <selection activeCell="C222" sqref="C222"/>
    </sheetView>
  </sheetViews>
  <sheetFormatPr defaultColWidth="9.140625" defaultRowHeight="15"/>
  <cols>
    <col min="2" max="2" width="43.140625" style="0" customWidth="1"/>
    <col min="3" max="3" width="11.28125" style="0" customWidth="1"/>
    <col min="4" max="4" width="13.28125" style="0" customWidth="1"/>
    <col min="5" max="5" width="23.140625" style="0" customWidth="1"/>
    <col min="6" max="6" width="30.28125" style="0" customWidth="1"/>
    <col min="9" max="9" width="21.7109375" style="0" customWidth="1"/>
    <col min="13" max="13" width="17.28125" style="0" customWidth="1"/>
    <col min="14" max="14" width="112.140625" style="0" bestFit="1" customWidth="1"/>
    <col min="17" max="17" width="10.7109375" style="0" customWidth="1"/>
    <col min="19" max="19" width="31.140625" style="0" customWidth="1"/>
    <col min="20" max="20" width="19.421875" style="0" customWidth="1"/>
    <col min="22" max="22" width="4.8515625" style="0" customWidth="1"/>
    <col min="24" max="24" width="8.28125" style="0" customWidth="1"/>
  </cols>
  <sheetData>
    <row r="1" spans="5:6" ht="15">
      <c r="E1" s="22" t="s">
        <v>25</v>
      </c>
      <c r="F1" s="22" t="s">
        <v>26</v>
      </c>
    </row>
    <row r="2" spans="2:10" ht="15">
      <c r="B2" s="22" t="s">
        <v>27</v>
      </c>
      <c r="C2" s="22" t="s">
        <v>28</v>
      </c>
      <c r="D2" t="s">
        <v>29</v>
      </c>
      <c r="E2" t="s">
        <v>30</v>
      </c>
      <c r="F2" t="s">
        <v>31</v>
      </c>
      <c r="I2" s="22" t="s">
        <v>32</v>
      </c>
      <c r="J2" s="22" t="s">
        <v>33</v>
      </c>
    </row>
    <row r="3" spans="2:10" ht="15.75">
      <c r="B3" t="s">
        <v>34</v>
      </c>
      <c r="C3" s="23" t="s">
        <v>35</v>
      </c>
      <c r="D3" s="23" t="s">
        <v>36</v>
      </c>
      <c r="E3" t="s">
        <v>37</v>
      </c>
      <c r="F3" t="s">
        <v>38</v>
      </c>
      <c r="I3" s="24" t="s">
        <v>39</v>
      </c>
      <c r="J3" s="23" t="s">
        <v>40</v>
      </c>
    </row>
    <row r="4" spans="2:10" ht="15.75">
      <c r="B4" t="s">
        <v>41</v>
      </c>
      <c r="C4" s="23" t="s">
        <v>42</v>
      </c>
      <c r="D4" s="23" t="s">
        <v>43</v>
      </c>
      <c r="I4" s="24" t="s">
        <v>44</v>
      </c>
      <c r="J4" s="23" t="s">
        <v>45</v>
      </c>
    </row>
    <row r="5" spans="2:10" ht="15.75">
      <c r="B5" t="s">
        <v>46</v>
      </c>
      <c r="C5" s="23" t="s">
        <v>47</v>
      </c>
      <c r="D5" s="23" t="s">
        <v>48</v>
      </c>
      <c r="I5" s="24" t="s">
        <v>49</v>
      </c>
      <c r="J5" s="23" t="s">
        <v>50</v>
      </c>
    </row>
    <row r="6" spans="2:29" ht="15.75">
      <c r="B6" t="s">
        <v>51</v>
      </c>
      <c r="C6" s="23" t="s">
        <v>52</v>
      </c>
      <c r="D6" s="23" t="s">
        <v>53</v>
      </c>
      <c r="F6" t="s">
        <v>493</v>
      </c>
      <c r="I6" s="24" t="s">
        <v>54</v>
      </c>
      <c r="J6" s="23" t="s">
        <v>55</v>
      </c>
      <c r="W6" s="75" t="s">
        <v>366</v>
      </c>
      <c r="X6" s="75"/>
      <c r="Y6" s="75"/>
      <c r="Z6" s="75"/>
      <c r="AB6" s="74" t="s">
        <v>365</v>
      </c>
      <c r="AC6" s="74"/>
    </row>
    <row r="7" spans="2:29" ht="15.75">
      <c r="B7" t="s">
        <v>56</v>
      </c>
      <c r="C7" s="23" t="s">
        <v>36</v>
      </c>
      <c r="D7" s="23" t="s">
        <v>57</v>
      </c>
      <c r="F7" t="s">
        <v>73</v>
      </c>
      <c r="I7" s="24" t="s">
        <v>58</v>
      </c>
      <c r="J7" s="23" t="s">
        <v>59</v>
      </c>
      <c r="M7" s="25" t="s">
        <v>60</v>
      </c>
      <c r="N7" s="25"/>
      <c r="O7" s="25" t="s">
        <v>61</v>
      </c>
      <c r="P7" s="25" t="s">
        <v>62</v>
      </c>
      <c r="Q7" s="26" t="s">
        <v>63</v>
      </c>
      <c r="R7" s="25" t="s">
        <v>64</v>
      </c>
      <c r="S7" s="23"/>
      <c r="T7" s="23"/>
      <c r="U7" s="25" t="s">
        <v>65</v>
      </c>
      <c r="V7" s="23"/>
      <c r="W7" s="25" t="s">
        <v>66</v>
      </c>
      <c r="X7" s="23"/>
      <c r="Y7" s="25" t="s">
        <v>67</v>
      </c>
      <c r="AB7" s="22" t="s">
        <v>363</v>
      </c>
      <c r="AC7" s="22" t="s">
        <v>364</v>
      </c>
    </row>
    <row r="8" spans="2:30" ht="15.75">
      <c r="B8" t="s">
        <v>68</v>
      </c>
      <c r="C8" s="23" t="s">
        <v>43</v>
      </c>
      <c r="D8" s="23" t="s">
        <v>69</v>
      </c>
      <c r="I8" s="24" t="s">
        <v>70</v>
      </c>
      <c r="J8" s="23" t="s">
        <v>71</v>
      </c>
      <c r="M8" s="46" t="s">
        <v>36</v>
      </c>
      <c r="N8" s="23" t="s">
        <v>56</v>
      </c>
      <c r="O8" s="46" t="s">
        <v>31</v>
      </c>
      <c r="P8" s="46" t="s">
        <v>71</v>
      </c>
      <c r="Q8" s="27" t="s">
        <v>72</v>
      </c>
      <c r="R8" s="27"/>
      <c r="S8" s="23" t="str">
        <f>CONCATENATE(M8,":",O8,":",P8,":",Q8,":",R8)</f>
        <v>WHT_0100:NR:OTR:17/04/2013:</v>
      </c>
      <c r="T8" s="23" t="str">
        <f>CONCATENATE(U8,":",W8,":",Y8)</f>
        <v>10:Y:Y</v>
      </c>
      <c r="U8" s="46">
        <v>10</v>
      </c>
      <c r="V8" s="23"/>
      <c r="W8" t="s">
        <v>73</v>
      </c>
      <c r="X8" s="23"/>
      <c r="Y8" t="s">
        <v>73</v>
      </c>
      <c r="AB8" s="46" t="s">
        <v>74</v>
      </c>
      <c r="AC8" s="46" t="s">
        <v>73</v>
      </c>
      <c r="AD8" s="22"/>
    </row>
    <row r="9" spans="2:29" ht="15.75">
      <c r="B9" t="s">
        <v>75</v>
      </c>
      <c r="C9" s="23" t="s">
        <v>48</v>
      </c>
      <c r="D9" s="23" t="s">
        <v>76</v>
      </c>
      <c r="I9" s="24" t="s">
        <v>77</v>
      </c>
      <c r="J9" s="23" t="s">
        <v>78</v>
      </c>
      <c r="M9" s="46" t="s">
        <v>36</v>
      </c>
      <c r="N9" s="23" t="s">
        <v>56</v>
      </c>
      <c r="O9" s="46" t="s">
        <v>38</v>
      </c>
      <c r="P9" s="46" t="s">
        <v>71</v>
      </c>
      <c r="Q9" s="27" t="s">
        <v>72</v>
      </c>
      <c r="R9" s="27"/>
      <c r="S9" s="23" t="str">
        <f>CONCATENATE(M9,":",O9,":",P9,":",Q9,":",R9)</f>
        <v>WHT_0100:R:OTR:17/04/2013:</v>
      </c>
      <c r="T9" s="23" t="str">
        <f aca="true" t="shared" si="0" ref="T9:T90">CONCATENATE(U9,":",W9,":",Y9)</f>
        <v>10:Y:N</v>
      </c>
      <c r="U9" s="46">
        <v>10</v>
      </c>
      <c r="V9" s="23"/>
      <c r="W9" t="s">
        <v>73</v>
      </c>
      <c r="X9" s="23"/>
      <c r="Y9" t="s">
        <v>74</v>
      </c>
      <c r="AB9" s="46" t="s">
        <v>73</v>
      </c>
      <c r="AC9" s="46" t="s">
        <v>73</v>
      </c>
    </row>
    <row r="10" spans="2:29" ht="15.75">
      <c r="B10" t="s">
        <v>79</v>
      </c>
      <c r="C10" s="23" t="s">
        <v>80</v>
      </c>
      <c r="D10" s="23" t="s">
        <v>81</v>
      </c>
      <c r="I10" s="24" t="s">
        <v>82</v>
      </c>
      <c r="J10" s="23" t="s">
        <v>83</v>
      </c>
      <c r="M10" s="46" t="s">
        <v>43</v>
      </c>
      <c r="N10" s="28" t="s">
        <v>68</v>
      </c>
      <c r="O10" s="46" t="s">
        <v>31</v>
      </c>
      <c r="P10" s="46" t="s">
        <v>71</v>
      </c>
      <c r="Q10" s="27" t="s">
        <v>72</v>
      </c>
      <c r="R10" s="27"/>
      <c r="S10" s="23" t="str">
        <f aca="true" t="shared" si="1" ref="S10:S73">CONCATENATE(M10,":",O10,":",P10,":",Q10,":",R10)</f>
        <v>WHT_0101:NR:OTR:17/04/2013:</v>
      </c>
      <c r="T10" s="23" t="str">
        <f t="shared" si="0"/>
        <v>0:N:N</v>
      </c>
      <c r="U10" s="46">
        <v>0</v>
      </c>
      <c r="V10" s="23"/>
      <c r="W10" t="s">
        <v>74</v>
      </c>
      <c r="X10" s="23"/>
      <c r="Y10" t="s">
        <v>74</v>
      </c>
      <c r="AB10" s="46" t="s">
        <v>74</v>
      </c>
      <c r="AC10" s="46" t="s">
        <v>74</v>
      </c>
    </row>
    <row r="11" spans="2:29" ht="15">
      <c r="B11" t="s">
        <v>371</v>
      </c>
      <c r="C11" s="23" t="s">
        <v>89</v>
      </c>
      <c r="D11" s="23" t="s">
        <v>85</v>
      </c>
      <c r="I11" s="24" t="s">
        <v>86</v>
      </c>
      <c r="J11" s="23" t="s">
        <v>87</v>
      </c>
      <c r="M11" s="46" t="s">
        <v>43</v>
      </c>
      <c r="N11" s="28" t="s">
        <v>68</v>
      </c>
      <c r="O11" s="46" t="s">
        <v>38</v>
      </c>
      <c r="P11" s="46" t="s">
        <v>71</v>
      </c>
      <c r="Q11" s="27" t="s">
        <v>72</v>
      </c>
      <c r="R11" s="27"/>
      <c r="S11" s="23" t="str">
        <f t="shared" si="1"/>
        <v>WHT_0101:R:OTR:17/04/2013:</v>
      </c>
      <c r="T11" s="23" t="str">
        <f t="shared" si="0"/>
        <v>5:N:N</v>
      </c>
      <c r="U11" s="46">
        <v>5</v>
      </c>
      <c r="V11" s="23"/>
      <c r="W11" t="s">
        <v>74</v>
      </c>
      <c r="X11" s="23"/>
      <c r="Y11" t="s">
        <v>74</v>
      </c>
      <c r="AB11" s="46" t="s">
        <v>74</v>
      </c>
      <c r="AC11" s="46" t="s">
        <v>74</v>
      </c>
    </row>
    <row r="12" spans="2:29" ht="15">
      <c r="B12" t="s">
        <v>84</v>
      </c>
      <c r="C12" s="23" t="s">
        <v>76</v>
      </c>
      <c r="D12" s="23" t="s">
        <v>89</v>
      </c>
      <c r="E12" s="22" t="s">
        <v>373</v>
      </c>
      <c r="F12" s="22" t="s">
        <v>372</v>
      </c>
      <c r="M12" s="46" t="s">
        <v>48</v>
      </c>
      <c r="N12" s="28" t="s">
        <v>75</v>
      </c>
      <c r="O12" s="46" t="s">
        <v>31</v>
      </c>
      <c r="P12" s="46" t="s">
        <v>71</v>
      </c>
      <c r="Q12" s="27" t="s">
        <v>72</v>
      </c>
      <c r="R12" s="27"/>
      <c r="S12" s="23" t="str">
        <f t="shared" si="1"/>
        <v>WHT_0111:NR:OTR:17/04/2013:</v>
      </c>
      <c r="T12" s="23" t="str">
        <f t="shared" si="0"/>
        <v>5:Y:Y</v>
      </c>
      <c r="U12" s="46">
        <v>5</v>
      </c>
      <c r="V12" s="23"/>
      <c r="W12" t="s">
        <v>73</v>
      </c>
      <c r="X12" s="23"/>
      <c r="Y12" t="s">
        <v>73</v>
      </c>
      <c r="AB12" s="46" t="s">
        <v>74</v>
      </c>
      <c r="AC12" s="46" t="s">
        <v>73</v>
      </c>
    </row>
    <row r="13" spans="2:29" ht="15">
      <c r="B13" t="s">
        <v>88</v>
      </c>
      <c r="C13" s="23" t="s">
        <v>53</v>
      </c>
      <c r="D13" s="23" t="s">
        <v>91</v>
      </c>
      <c r="E13" t="s">
        <v>374</v>
      </c>
      <c r="F13" t="s">
        <v>91</v>
      </c>
      <c r="M13" s="46" t="s">
        <v>48</v>
      </c>
      <c r="N13" s="28" t="s">
        <v>75</v>
      </c>
      <c r="O13" s="46" t="s">
        <v>38</v>
      </c>
      <c r="P13" s="46" t="s">
        <v>71</v>
      </c>
      <c r="Q13" s="27" t="s">
        <v>72</v>
      </c>
      <c r="R13" s="27"/>
      <c r="S13" s="23" t="str">
        <f t="shared" si="1"/>
        <v>WHT_0111:R:OTR:17/04/2013:</v>
      </c>
      <c r="T13" s="23" t="str">
        <f t="shared" si="0"/>
        <v>0:N:N</v>
      </c>
      <c r="U13" s="46">
        <v>0</v>
      </c>
      <c r="V13" s="23"/>
      <c r="W13" t="s">
        <v>74</v>
      </c>
      <c r="X13" s="23"/>
      <c r="Y13" t="s">
        <v>74</v>
      </c>
      <c r="AB13" s="46" t="s">
        <v>74</v>
      </c>
      <c r="AC13" s="46" t="s">
        <v>74</v>
      </c>
    </row>
    <row r="14" spans="2:29" ht="15">
      <c r="B14" t="s">
        <v>90</v>
      </c>
      <c r="C14" s="23" t="s">
        <v>69</v>
      </c>
      <c r="D14" s="23" t="s">
        <v>93</v>
      </c>
      <c r="E14" t="s">
        <v>375</v>
      </c>
      <c r="F14" t="s">
        <v>93</v>
      </c>
      <c r="M14" s="46" t="s">
        <v>53</v>
      </c>
      <c r="N14" s="28" t="s">
        <v>88</v>
      </c>
      <c r="O14" s="46" t="s">
        <v>31</v>
      </c>
      <c r="P14" s="46" t="s">
        <v>71</v>
      </c>
      <c r="Q14" s="27" t="s">
        <v>72</v>
      </c>
      <c r="R14" s="27"/>
      <c r="S14" s="23" t="str">
        <f t="shared" si="1"/>
        <v>WHT_0200:NR:OTR:17/04/2013:</v>
      </c>
      <c r="T14" s="23" t="str">
        <f t="shared" si="0"/>
        <v>15:Y:Y</v>
      </c>
      <c r="U14" s="46">
        <v>15</v>
      </c>
      <c r="V14" s="23"/>
      <c r="W14" t="s">
        <v>73</v>
      </c>
      <c r="X14" s="23"/>
      <c r="Y14" t="s">
        <v>73</v>
      </c>
      <c r="AB14" s="46" t="s">
        <v>74</v>
      </c>
      <c r="AC14" s="46" t="s">
        <v>73</v>
      </c>
    </row>
    <row r="15" spans="2:29" ht="15">
      <c r="B15" t="s">
        <v>92</v>
      </c>
      <c r="C15" s="23" t="s">
        <v>57</v>
      </c>
      <c r="D15" s="23" t="s">
        <v>96</v>
      </c>
      <c r="E15" t="s">
        <v>376</v>
      </c>
      <c r="F15" t="s">
        <v>96</v>
      </c>
      <c r="M15" s="46" t="s">
        <v>53</v>
      </c>
      <c r="N15" s="28" t="s">
        <v>88</v>
      </c>
      <c r="O15" s="46" t="s">
        <v>38</v>
      </c>
      <c r="P15" s="46" t="s">
        <v>71</v>
      </c>
      <c r="Q15" s="27" t="s">
        <v>72</v>
      </c>
      <c r="R15" s="27"/>
      <c r="S15" s="23" t="str">
        <f t="shared" si="1"/>
        <v>WHT_0200:R:OTR:17/04/2013:</v>
      </c>
      <c r="T15" s="23" t="str">
        <f t="shared" si="0"/>
        <v>15:Y:N</v>
      </c>
      <c r="U15" s="46">
        <v>15</v>
      </c>
      <c r="V15" s="23"/>
      <c r="W15" t="s">
        <v>73</v>
      </c>
      <c r="X15" s="23"/>
      <c r="Y15" t="s">
        <v>74</v>
      </c>
      <c r="AB15" s="46" t="s">
        <v>73</v>
      </c>
      <c r="AC15" s="46" t="s">
        <v>73</v>
      </c>
    </row>
    <row r="16" spans="2:29" ht="15">
      <c r="B16" t="s">
        <v>102</v>
      </c>
      <c r="C16" s="23" t="s">
        <v>103</v>
      </c>
      <c r="D16" s="23" t="s">
        <v>99</v>
      </c>
      <c r="F16" t="s">
        <v>99</v>
      </c>
      <c r="M16" s="46" t="s">
        <v>57</v>
      </c>
      <c r="N16" s="28" t="s">
        <v>92</v>
      </c>
      <c r="O16" s="46" t="s">
        <v>31</v>
      </c>
      <c r="P16" s="46" t="s">
        <v>71</v>
      </c>
      <c r="Q16" s="27" t="s">
        <v>72</v>
      </c>
      <c r="R16" s="27"/>
      <c r="S16" s="23" t="str">
        <f t="shared" si="1"/>
        <v>WHT_0201:NR:OTR:17/04/2013:</v>
      </c>
      <c r="T16" s="23" t="str">
        <f t="shared" si="0"/>
        <v>25:Y:Y</v>
      </c>
      <c r="U16" s="46">
        <v>25</v>
      </c>
      <c r="V16" s="23"/>
      <c r="W16" t="s">
        <v>73</v>
      </c>
      <c r="X16" s="23"/>
      <c r="Y16" t="s">
        <v>73</v>
      </c>
      <c r="AB16" s="46" t="s">
        <v>74</v>
      </c>
      <c r="AC16" s="46" t="s">
        <v>73</v>
      </c>
    </row>
    <row r="17" spans="2:29" ht="15">
      <c r="B17" t="s">
        <v>94</v>
      </c>
      <c r="C17" s="23" t="s">
        <v>95</v>
      </c>
      <c r="D17" s="23" t="s">
        <v>98</v>
      </c>
      <c r="E17" s="22"/>
      <c r="F17" t="s">
        <v>98</v>
      </c>
      <c r="M17" s="46" t="s">
        <v>57</v>
      </c>
      <c r="N17" s="28" t="s">
        <v>92</v>
      </c>
      <c r="O17" s="46" t="s">
        <v>38</v>
      </c>
      <c r="P17" s="46" t="s">
        <v>71</v>
      </c>
      <c r="Q17" s="27" t="s">
        <v>72</v>
      </c>
      <c r="R17" s="27"/>
      <c r="S17" s="23" t="str">
        <f t="shared" si="1"/>
        <v>WHT_0201:R:OTR:17/04/2013:</v>
      </c>
      <c r="T17" s="23" t="str">
        <f t="shared" si="0"/>
        <v>25:Y:N</v>
      </c>
      <c r="U17" s="46">
        <v>25</v>
      </c>
      <c r="V17" s="23"/>
      <c r="W17" t="s">
        <v>73</v>
      </c>
      <c r="X17" s="23"/>
      <c r="Y17" t="s">
        <v>74</v>
      </c>
      <c r="AB17" s="46" t="s">
        <v>73</v>
      </c>
      <c r="AC17" s="46" t="s">
        <v>73</v>
      </c>
    </row>
    <row r="18" spans="2:29" ht="15">
      <c r="B18" t="s">
        <v>97</v>
      </c>
      <c r="C18" s="23" t="s">
        <v>98</v>
      </c>
      <c r="D18" s="23" t="s">
        <v>103</v>
      </c>
      <c r="F18" t="s">
        <v>103</v>
      </c>
      <c r="M18" s="46" t="s">
        <v>69</v>
      </c>
      <c r="N18" s="28" t="s">
        <v>90</v>
      </c>
      <c r="O18" s="46" t="s">
        <v>31</v>
      </c>
      <c r="P18" s="46" t="s">
        <v>71</v>
      </c>
      <c r="Q18" s="27" t="s">
        <v>72</v>
      </c>
      <c r="R18" s="27"/>
      <c r="S18" s="23" t="str">
        <f t="shared" si="1"/>
        <v>WHT_0202:NR:OTR:17/04/2013:</v>
      </c>
      <c r="T18" s="23" t="str">
        <f t="shared" si="0"/>
        <v>15:Y:Y</v>
      </c>
      <c r="U18" s="46">
        <v>15</v>
      </c>
      <c r="V18" s="23"/>
      <c r="W18" t="s">
        <v>73</v>
      </c>
      <c r="X18" s="23"/>
      <c r="Y18" t="s">
        <v>73</v>
      </c>
      <c r="AB18" s="46" t="s">
        <v>74</v>
      </c>
      <c r="AC18" s="46" t="s">
        <v>73</v>
      </c>
    </row>
    <row r="19" spans="2:29" ht="15">
      <c r="B19" t="s">
        <v>100</v>
      </c>
      <c r="C19" s="23" t="s">
        <v>101</v>
      </c>
      <c r="D19" s="23" t="s">
        <v>95</v>
      </c>
      <c r="F19" t="s">
        <v>95</v>
      </c>
      <c r="M19" s="46" t="s">
        <v>69</v>
      </c>
      <c r="N19" s="28" t="s">
        <v>90</v>
      </c>
      <c r="O19" s="46" t="s">
        <v>38</v>
      </c>
      <c r="P19" s="46" t="s">
        <v>71</v>
      </c>
      <c r="Q19" s="27" t="s">
        <v>72</v>
      </c>
      <c r="R19" s="27"/>
      <c r="S19" s="23" t="str">
        <f t="shared" si="1"/>
        <v>WHT_0202:R:OTR:17/04/2013:</v>
      </c>
      <c r="T19" s="23" t="str">
        <f t="shared" si="0"/>
        <v>0:N:N</v>
      </c>
      <c r="U19" s="46">
        <v>0</v>
      </c>
      <c r="V19" s="23"/>
      <c r="W19" t="s">
        <v>74</v>
      </c>
      <c r="X19" s="23"/>
      <c r="Y19" t="s">
        <v>74</v>
      </c>
      <c r="AB19" s="46" t="s">
        <v>74</v>
      </c>
      <c r="AC19" s="46" t="s">
        <v>74</v>
      </c>
    </row>
    <row r="20" spans="2:29" ht="15">
      <c r="B20" t="s">
        <v>104</v>
      </c>
      <c r="C20" s="23" t="s">
        <v>91</v>
      </c>
      <c r="D20" s="23" t="s">
        <v>101</v>
      </c>
      <c r="F20" t="s">
        <v>101</v>
      </c>
      <c r="M20" s="46" t="s">
        <v>76</v>
      </c>
      <c r="N20" s="28" t="s">
        <v>84</v>
      </c>
      <c r="O20" s="46" t="s">
        <v>31</v>
      </c>
      <c r="P20" s="46" t="s">
        <v>71</v>
      </c>
      <c r="Q20" s="27" t="s">
        <v>72</v>
      </c>
      <c r="R20" s="27"/>
      <c r="S20" s="23" t="str">
        <f t="shared" si="1"/>
        <v>WHT_0203:NR:OTR:17/04/2013:</v>
      </c>
      <c r="T20" s="23" t="str">
        <f t="shared" si="0"/>
        <v>0:N:N</v>
      </c>
      <c r="U20" s="46">
        <v>0</v>
      </c>
      <c r="V20" s="23"/>
      <c r="W20" t="s">
        <v>74</v>
      </c>
      <c r="X20" s="23"/>
      <c r="Y20" t="s">
        <v>74</v>
      </c>
      <c r="AB20" s="46" t="s">
        <v>74</v>
      </c>
      <c r="AC20" s="46" t="s">
        <v>74</v>
      </c>
    </row>
    <row r="21" spans="2:29" ht="15">
      <c r="B21" t="s">
        <v>105</v>
      </c>
      <c r="C21" s="23" t="s">
        <v>106</v>
      </c>
      <c r="D21" s="23" t="s">
        <v>110</v>
      </c>
      <c r="M21" s="46" t="s">
        <v>76</v>
      </c>
      <c r="N21" s="28" t="s">
        <v>84</v>
      </c>
      <c r="O21" s="46" t="s">
        <v>38</v>
      </c>
      <c r="P21" s="46" t="s">
        <v>71</v>
      </c>
      <c r="Q21" s="27" t="s">
        <v>72</v>
      </c>
      <c r="R21" s="27"/>
      <c r="S21" s="23" t="str">
        <f t="shared" si="1"/>
        <v>WHT_0203:R:OTR:17/04/2013:</v>
      </c>
      <c r="T21" s="23" t="str">
        <f t="shared" si="0"/>
        <v>10:Y:N</v>
      </c>
      <c r="U21" s="46">
        <v>10</v>
      </c>
      <c r="V21" s="23"/>
      <c r="W21" t="s">
        <v>73</v>
      </c>
      <c r="X21" s="23"/>
      <c r="Y21" t="s">
        <v>74</v>
      </c>
      <c r="AB21" s="46" t="s">
        <v>73</v>
      </c>
      <c r="AC21" s="46" t="s">
        <v>73</v>
      </c>
    </row>
    <row r="22" spans="2:29" ht="15">
      <c r="B22" t="s">
        <v>108</v>
      </c>
      <c r="C22" s="23" t="s">
        <v>109</v>
      </c>
      <c r="D22" s="23" t="s">
        <v>111</v>
      </c>
      <c r="M22" s="46" t="s">
        <v>81</v>
      </c>
      <c r="N22" s="28" t="s">
        <v>107</v>
      </c>
      <c r="O22" s="46" t="s">
        <v>31</v>
      </c>
      <c r="P22" s="46" t="s">
        <v>71</v>
      </c>
      <c r="Q22" s="27" t="s">
        <v>72</v>
      </c>
      <c r="R22" s="27"/>
      <c r="S22" s="23" t="str">
        <f t="shared" si="1"/>
        <v>WHT_0211:NR:OTR:17/04/2013:</v>
      </c>
      <c r="T22" s="23" t="str">
        <f t="shared" si="0"/>
        <v>0:N:N</v>
      </c>
      <c r="U22" s="46">
        <v>0</v>
      </c>
      <c r="V22" s="23"/>
      <c r="W22" t="s">
        <v>74</v>
      </c>
      <c r="X22" s="23"/>
      <c r="Y22" t="s">
        <v>74</v>
      </c>
      <c r="AB22" s="46" t="s">
        <v>74</v>
      </c>
      <c r="AC22" s="46" t="s">
        <v>74</v>
      </c>
    </row>
    <row r="23" spans="2:29" ht="15">
      <c r="B23" t="s">
        <v>112</v>
      </c>
      <c r="C23" s="23" t="s">
        <v>85</v>
      </c>
      <c r="D23" s="23" t="s">
        <v>106</v>
      </c>
      <c r="E23" s="22" t="s">
        <v>377</v>
      </c>
      <c r="M23" s="46" t="s">
        <v>81</v>
      </c>
      <c r="N23" s="28" t="s">
        <v>107</v>
      </c>
      <c r="O23" s="46" t="s">
        <v>38</v>
      </c>
      <c r="P23" s="46" t="s">
        <v>71</v>
      </c>
      <c r="Q23" s="27" t="s">
        <v>72</v>
      </c>
      <c r="R23" s="27"/>
      <c r="S23" s="23" t="str">
        <f t="shared" si="1"/>
        <v>WHT_0211:R:OTR:17/04/2013:</v>
      </c>
      <c r="T23" s="23" t="str">
        <f t="shared" si="0"/>
        <v>10:N:N</v>
      </c>
      <c r="U23" s="46">
        <v>10</v>
      </c>
      <c r="V23" s="23"/>
      <c r="W23" t="s">
        <v>74</v>
      </c>
      <c r="X23" s="23"/>
      <c r="Y23" t="s">
        <v>74</v>
      </c>
      <c r="AB23" s="46" t="s">
        <v>74</v>
      </c>
      <c r="AC23" s="46" t="s">
        <v>74</v>
      </c>
    </row>
    <row r="24" spans="2:29" ht="15">
      <c r="B24" t="s">
        <v>107</v>
      </c>
      <c r="C24" s="23" t="s">
        <v>81</v>
      </c>
      <c r="D24" s="23" t="s">
        <v>109</v>
      </c>
      <c r="E24" t="s">
        <v>106</v>
      </c>
      <c r="F24" s="22" t="s">
        <v>361</v>
      </c>
      <c r="M24" s="46" t="s">
        <v>85</v>
      </c>
      <c r="N24" s="28" t="s">
        <v>112</v>
      </c>
      <c r="O24" s="46" t="s">
        <v>31</v>
      </c>
      <c r="P24" s="46" t="s">
        <v>71</v>
      </c>
      <c r="Q24" s="27" t="s">
        <v>72</v>
      </c>
      <c r="R24" s="27"/>
      <c r="S24" s="23" t="str">
        <f t="shared" si="1"/>
        <v>WHT_0212:NR:OTR:17/04/2013:</v>
      </c>
      <c r="T24" s="23" t="str">
        <f t="shared" si="0"/>
        <v>0:N:N</v>
      </c>
      <c r="U24" s="46">
        <v>0</v>
      </c>
      <c r="V24" s="23"/>
      <c r="W24" t="s">
        <v>74</v>
      </c>
      <c r="X24" s="23"/>
      <c r="Y24" t="s">
        <v>74</v>
      </c>
      <c r="AB24" s="46" t="s">
        <v>74</v>
      </c>
      <c r="AC24" s="46" t="s">
        <v>74</v>
      </c>
    </row>
    <row r="25" spans="2:29" ht="15">
      <c r="B25" t="s">
        <v>113</v>
      </c>
      <c r="C25" s="23" t="s">
        <v>110</v>
      </c>
      <c r="D25" s="23" t="s">
        <v>80</v>
      </c>
      <c r="F25" t="s">
        <v>362</v>
      </c>
      <c r="M25" s="46" t="s">
        <v>85</v>
      </c>
      <c r="N25" s="28" t="s">
        <v>112</v>
      </c>
      <c r="O25" s="46" t="s">
        <v>38</v>
      </c>
      <c r="P25" s="46" t="s">
        <v>71</v>
      </c>
      <c r="Q25" s="27" t="s">
        <v>72</v>
      </c>
      <c r="R25" s="27"/>
      <c r="S25" s="23" t="str">
        <f t="shared" si="1"/>
        <v>WHT_0212:R:OTR:17/04/2013:</v>
      </c>
      <c r="T25" s="23" t="str">
        <f t="shared" si="0"/>
        <v>20:N:N</v>
      </c>
      <c r="U25" s="46">
        <v>20</v>
      </c>
      <c r="V25" s="23"/>
      <c r="W25" t="s">
        <v>74</v>
      </c>
      <c r="X25" s="23"/>
      <c r="Y25" t="s">
        <v>74</v>
      </c>
      <c r="AB25" s="46" t="s">
        <v>74</v>
      </c>
      <c r="AC25" s="46" t="s">
        <v>74</v>
      </c>
    </row>
    <row r="26" spans="2:29" ht="15">
      <c r="B26" t="s">
        <v>115</v>
      </c>
      <c r="C26" s="23" t="s">
        <v>111</v>
      </c>
      <c r="D26" s="23" t="s">
        <v>42</v>
      </c>
      <c r="M26" s="46" t="s">
        <v>89</v>
      </c>
      <c r="N26" s="28" t="s">
        <v>371</v>
      </c>
      <c r="O26" s="46" t="s">
        <v>31</v>
      </c>
      <c r="P26" s="46" t="s">
        <v>71</v>
      </c>
      <c r="Q26" s="27" t="s">
        <v>72</v>
      </c>
      <c r="R26" s="27"/>
      <c r="S26" s="23" t="str">
        <f t="shared" si="1"/>
        <v>WHT_0213:NR:OTR:17/04/2013:</v>
      </c>
      <c r="T26" s="23" t="str">
        <f t="shared" si="0"/>
        <v>15:O:O</v>
      </c>
      <c r="U26" s="46">
        <v>15</v>
      </c>
      <c r="V26" s="23"/>
      <c r="W26" t="s">
        <v>114</v>
      </c>
      <c r="X26" s="23"/>
      <c r="Y26" t="s">
        <v>114</v>
      </c>
      <c r="AB26" s="46" t="s">
        <v>74</v>
      </c>
      <c r="AC26" s="46" t="s">
        <v>114</v>
      </c>
    </row>
    <row r="27" spans="2:29" ht="15">
      <c r="B27" t="s">
        <v>116</v>
      </c>
      <c r="C27" s="23" t="s">
        <v>96</v>
      </c>
      <c r="D27" s="23" t="s">
        <v>47</v>
      </c>
      <c r="M27" s="46" t="s">
        <v>89</v>
      </c>
      <c r="N27" s="28" t="s">
        <v>371</v>
      </c>
      <c r="O27" s="46" t="s">
        <v>38</v>
      </c>
      <c r="P27" s="46" t="s">
        <v>71</v>
      </c>
      <c r="Q27" s="27" t="s">
        <v>72</v>
      </c>
      <c r="R27" s="27"/>
      <c r="S27" s="23" t="str">
        <f t="shared" si="1"/>
        <v>WHT_0213:R:OTR:17/04/2013:</v>
      </c>
      <c r="T27" s="23" t="str">
        <f t="shared" si="0"/>
        <v>15:Y:Y</v>
      </c>
      <c r="U27" s="46">
        <v>15</v>
      </c>
      <c r="V27" s="23"/>
      <c r="W27" t="s">
        <v>73</v>
      </c>
      <c r="X27" s="23"/>
      <c r="Y27" t="s">
        <v>73</v>
      </c>
      <c r="AB27" s="46" t="s">
        <v>74</v>
      </c>
      <c r="AC27" s="46" t="s">
        <v>73</v>
      </c>
    </row>
    <row r="28" spans="2:29" ht="15">
      <c r="B28" t="s">
        <v>117</v>
      </c>
      <c r="C28" s="23" t="s">
        <v>99</v>
      </c>
      <c r="D28" s="23" t="s">
        <v>35</v>
      </c>
      <c r="M28" s="46" t="s">
        <v>91</v>
      </c>
      <c r="N28" s="28" t="s">
        <v>104</v>
      </c>
      <c r="O28" s="46" t="s">
        <v>31</v>
      </c>
      <c r="P28" s="46" t="s">
        <v>40</v>
      </c>
      <c r="Q28" s="27" t="s">
        <v>141</v>
      </c>
      <c r="R28" s="27"/>
      <c r="S28" s="23" t="str">
        <f t="shared" si="1"/>
        <v>WHT_0221:NR:CANAD:01/01/2001:</v>
      </c>
      <c r="T28" s="23" t="str">
        <f t="shared" si="0"/>
        <v>5.625:Y:Y</v>
      </c>
      <c r="U28" s="46">
        <v>5.625</v>
      </c>
      <c r="V28" s="23"/>
      <c r="W28" t="s">
        <v>73</v>
      </c>
      <c r="X28" s="23"/>
      <c r="Y28" t="s">
        <v>73</v>
      </c>
      <c r="AB28" s="46" t="s">
        <v>74</v>
      </c>
      <c r="AC28" s="46" t="s">
        <v>73</v>
      </c>
    </row>
    <row r="29" spans="2:29" ht="15">
      <c r="B29" t="s">
        <v>118</v>
      </c>
      <c r="C29" s="23" t="s">
        <v>93</v>
      </c>
      <c r="D29" s="23" t="s">
        <v>52</v>
      </c>
      <c r="M29" s="46" t="s">
        <v>91</v>
      </c>
      <c r="N29" s="28" t="s">
        <v>104</v>
      </c>
      <c r="O29" s="46" t="s">
        <v>31</v>
      </c>
      <c r="P29" s="46" t="s">
        <v>45</v>
      </c>
      <c r="Q29" s="27" t="s">
        <v>141</v>
      </c>
      <c r="R29" s="27"/>
      <c r="S29" s="23" t="str">
        <f t="shared" si="1"/>
        <v>WHT_0221:NR:DENMA:01/01/2001:</v>
      </c>
      <c r="T29" s="23" t="str">
        <f t="shared" si="0"/>
        <v>5.625:Y:Y</v>
      </c>
      <c r="U29" s="46">
        <v>5.625</v>
      </c>
      <c r="V29" s="23"/>
      <c r="W29" t="s">
        <v>73</v>
      </c>
      <c r="X29" s="23"/>
      <c r="Y29" t="s">
        <v>73</v>
      </c>
      <c r="AB29" s="46" t="s">
        <v>74</v>
      </c>
      <c r="AC29" s="46" t="s">
        <v>73</v>
      </c>
    </row>
    <row r="30" spans="3:29" ht="15">
      <c r="C30" s="23"/>
      <c r="M30" s="46" t="s">
        <v>91</v>
      </c>
      <c r="N30" s="28" t="s">
        <v>104</v>
      </c>
      <c r="O30" s="46" t="s">
        <v>31</v>
      </c>
      <c r="P30" s="46" t="s">
        <v>83</v>
      </c>
      <c r="Q30" s="27" t="s">
        <v>141</v>
      </c>
      <c r="R30" s="27"/>
      <c r="S30" s="23" t="str">
        <f t="shared" si="1"/>
        <v>WHT_0221:NR:GBR:01/01/2001:</v>
      </c>
      <c r="T30" s="23" t="str">
        <f t="shared" si="0"/>
        <v>5.625:Y:Y</v>
      </c>
      <c r="U30" s="46">
        <v>5.625</v>
      </c>
      <c r="V30" s="23"/>
      <c r="W30" t="s">
        <v>73</v>
      </c>
      <c r="X30" s="23"/>
      <c r="Y30" t="s">
        <v>73</v>
      </c>
      <c r="AB30" s="46" t="s">
        <v>74</v>
      </c>
      <c r="AC30" s="46" t="s">
        <v>73</v>
      </c>
    </row>
    <row r="31" spans="3:29" ht="15">
      <c r="C31" s="23"/>
      <c r="M31" s="46" t="s">
        <v>91</v>
      </c>
      <c r="N31" s="28" t="s">
        <v>104</v>
      </c>
      <c r="O31" s="46" t="s">
        <v>31</v>
      </c>
      <c r="P31" s="46" t="s">
        <v>50</v>
      </c>
      <c r="Q31" s="27" t="s">
        <v>141</v>
      </c>
      <c r="R31" s="27"/>
      <c r="S31" s="23" t="str">
        <f t="shared" si="1"/>
        <v>WHT_0221:NR:GERMA:01/01/2001:</v>
      </c>
      <c r="T31" s="23" t="str">
        <f t="shared" si="0"/>
        <v>5.625:Y:Y</v>
      </c>
      <c r="U31" s="46">
        <v>5.625</v>
      </c>
      <c r="V31" s="23"/>
      <c r="W31" t="s">
        <v>73</v>
      </c>
      <c r="X31" s="23"/>
      <c r="Y31" t="s">
        <v>73</v>
      </c>
      <c r="AB31" s="46" t="s">
        <v>74</v>
      </c>
      <c r="AC31" s="46" t="s">
        <v>73</v>
      </c>
    </row>
    <row r="32" spans="3:29" ht="15">
      <c r="C32" s="23"/>
      <c r="D32" s="30"/>
      <c r="M32" s="46" t="s">
        <v>91</v>
      </c>
      <c r="N32" s="28" t="s">
        <v>104</v>
      </c>
      <c r="O32" s="46" t="s">
        <v>31</v>
      </c>
      <c r="P32" s="46" t="s">
        <v>55</v>
      </c>
      <c r="Q32" s="27" t="s">
        <v>141</v>
      </c>
      <c r="R32" s="27"/>
      <c r="S32" s="23" t="str">
        <f t="shared" si="1"/>
        <v>WHT_0221:NR:INDIA:01/01/2001:</v>
      </c>
      <c r="T32" s="23" t="str">
        <f t="shared" si="0"/>
        <v>5.625:Y:Y</v>
      </c>
      <c r="U32" s="46">
        <v>5.625</v>
      </c>
      <c r="V32" s="23"/>
      <c r="W32" t="s">
        <v>73</v>
      </c>
      <c r="X32" s="23"/>
      <c r="Y32" t="s">
        <v>73</v>
      </c>
      <c r="AB32" s="46" t="s">
        <v>74</v>
      </c>
      <c r="AC32" s="46" t="s">
        <v>73</v>
      </c>
    </row>
    <row r="33" spans="13:29" ht="15">
      <c r="M33" s="46" t="s">
        <v>91</v>
      </c>
      <c r="N33" s="28" t="s">
        <v>104</v>
      </c>
      <c r="O33" s="46" t="s">
        <v>31</v>
      </c>
      <c r="P33" s="46" t="s">
        <v>59</v>
      </c>
      <c r="Q33" s="27" t="s">
        <v>141</v>
      </c>
      <c r="R33" s="27"/>
      <c r="S33" s="23" t="str">
        <f t="shared" si="1"/>
        <v>WHT_0221:NR:NORWA:01/01/2001:</v>
      </c>
      <c r="T33" s="23" t="str">
        <f t="shared" si="0"/>
        <v>5.625:Y:Y</v>
      </c>
      <c r="U33" s="46">
        <v>5.625</v>
      </c>
      <c r="V33" s="23"/>
      <c r="W33" t="s">
        <v>73</v>
      </c>
      <c r="X33" s="23"/>
      <c r="Y33" t="s">
        <v>73</v>
      </c>
      <c r="AB33" s="46" t="s">
        <v>74</v>
      </c>
      <c r="AC33" s="46" t="s">
        <v>73</v>
      </c>
    </row>
    <row r="34" spans="2:29" ht="15">
      <c r="B34" s="22" t="s">
        <v>119</v>
      </c>
      <c r="C34" s="29" t="s">
        <v>120</v>
      </c>
      <c r="E34" s="22" t="s">
        <v>121</v>
      </c>
      <c r="F34" s="22" t="s">
        <v>122</v>
      </c>
      <c r="M34" s="46" t="s">
        <v>91</v>
      </c>
      <c r="N34" s="28" t="s">
        <v>104</v>
      </c>
      <c r="O34" s="46" t="s">
        <v>31</v>
      </c>
      <c r="P34" s="46" t="s">
        <v>71</v>
      </c>
      <c r="Q34" s="27" t="s">
        <v>141</v>
      </c>
      <c r="R34" s="27"/>
      <c r="S34" s="23" t="str">
        <f t="shared" si="1"/>
        <v>WHT_0221:NR:OTR:01/01/2001:</v>
      </c>
      <c r="T34" s="23" t="str">
        <f t="shared" si="0"/>
        <v>5.625:Y:Y</v>
      </c>
      <c r="U34" s="46">
        <v>5.625</v>
      </c>
      <c r="V34" s="23"/>
      <c r="W34" t="s">
        <v>73</v>
      </c>
      <c r="X34" s="23"/>
      <c r="Y34" t="s">
        <v>73</v>
      </c>
      <c r="AB34" s="46" t="s">
        <v>74</v>
      </c>
      <c r="AC34" s="46" t="s">
        <v>73</v>
      </c>
    </row>
    <row r="35" spans="2:29" ht="15">
      <c r="B35" t="s">
        <v>123</v>
      </c>
      <c r="C35" t="s">
        <v>349</v>
      </c>
      <c r="E35" t="str">
        <f>CONCATENATE(M8,O8,P8)</f>
        <v>WHT_0100NROTR</v>
      </c>
      <c r="F35" s="27" t="str">
        <f>CONCATENATE(Q8,":",R8)</f>
        <v>17/04/2013:</v>
      </c>
      <c r="M35" s="46" t="s">
        <v>91</v>
      </c>
      <c r="N35" s="28" t="s">
        <v>104</v>
      </c>
      <c r="O35" s="46" t="s">
        <v>31</v>
      </c>
      <c r="P35" s="46" t="s">
        <v>78</v>
      </c>
      <c r="Q35" s="27" t="s">
        <v>141</v>
      </c>
      <c r="R35" s="27"/>
      <c r="S35" s="23" t="str">
        <f t="shared" si="1"/>
        <v>WHT_0221:NR:SWEDE:01/01/2001:</v>
      </c>
      <c r="T35" s="23" t="str">
        <f t="shared" si="0"/>
        <v>5.625:Y:Y</v>
      </c>
      <c r="U35" s="46">
        <v>5.625</v>
      </c>
      <c r="V35" s="23"/>
      <c r="W35" t="s">
        <v>73</v>
      </c>
      <c r="X35" s="23"/>
      <c r="Y35" t="s">
        <v>73</v>
      </c>
      <c r="AB35" s="46" t="s">
        <v>74</v>
      </c>
      <c r="AC35" s="46" t="s">
        <v>73</v>
      </c>
    </row>
    <row r="36" spans="2:29" ht="15">
      <c r="B36" t="s">
        <v>124</v>
      </c>
      <c r="C36" t="s">
        <v>125</v>
      </c>
      <c r="E36" t="str">
        <f aca="true" t="shared" si="2" ref="E36:E99">CONCATENATE(M9,O9,P9)</f>
        <v>WHT_0100ROTR</v>
      </c>
      <c r="F36" s="27" t="str">
        <f aca="true" t="shared" si="3" ref="F36:F99">CONCATENATE(Q9,":",R9)</f>
        <v>17/04/2013:</v>
      </c>
      <c r="M36" s="46" t="s">
        <v>91</v>
      </c>
      <c r="N36" s="28" t="s">
        <v>104</v>
      </c>
      <c r="O36" s="46" t="s">
        <v>31</v>
      </c>
      <c r="P36" s="46" t="s">
        <v>87</v>
      </c>
      <c r="Q36" s="27" t="s">
        <v>141</v>
      </c>
      <c r="R36" s="27"/>
      <c r="S36" s="23" t="str">
        <f t="shared" si="1"/>
        <v>WHT_0221:NR:ZAMBI:01/01/2001:</v>
      </c>
      <c r="T36" s="23" t="str">
        <f t="shared" si="0"/>
        <v>5.625:Y:Y</v>
      </c>
      <c r="U36" s="46">
        <v>5.625</v>
      </c>
      <c r="V36" s="23"/>
      <c r="W36" t="s">
        <v>73</v>
      </c>
      <c r="X36" s="23"/>
      <c r="Y36" t="s">
        <v>73</v>
      </c>
      <c r="AB36" s="46" t="s">
        <v>74</v>
      </c>
      <c r="AC36" s="46" t="s">
        <v>73</v>
      </c>
    </row>
    <row r="37" spans="2:29" ht="15">
      <c r="B37" t="s">
        <v>126</v>
      </c>
      <c r="C37" t="s">
        <v>127</v>
      </c>
      <c r="E37" t="str">
        <f t="shared" si="2"/>
        <v>WHT_0101NROTR</v>
      </c>
      <c r="F37" s="27" t="str">
        <f t="shared" si="3"/>
        <v>17/04/2013:</v>
      </c>
      <c r="M37" s="46" t="s">
        <v>91</v>
      </c>
      <c r="N37" s="28" t="s">
        <v>104</v>
      </c>
      <c r="O37" s="46" t="s">
        <v>38</v>
      </c>
      <c r="P37" s="46" t="s">
        <v>40</v>
      </c>
      <c r="Q37" s="27" t="s">
        <v>141</v>
      </c>
      <c r="R37" s="27"/>
      <c r="S37" s="23" t="str">
        <f t="shared" si="1"/>
        <v>WHT_0221:R:CANAD:01/01/2001:</v>
      </c>
      <c r="T37" s="23" t="str">
        <f t="shared" si="0"/>
        <v>5.625:Y:N</v>
      </c>
      <c r="U37" s="46">
        <v>5.625</v>
      </c>
      <c r="V37" s="23"/>
      <c r="W37" t="s">
        <v>73</v>
      </c>
      <c r="X37" s="23"/>
      <c r="Y37" t="s">
        <v>74</v>
      </c>
      <c r="AB37" s="46" t="s">
        <v>73</v>
      </c>
      <c r="AC37" s="46" t="s">
        <v>73</v>
      </c>
    </row>
    <row r="38" spans="2:29" ht="15">
      <c r="B38" t="s">
        <v>128</v>
      </c>
      <c r="C38" t="s">
        <v>129</v>
      </c>
      <c r="E38" t="str">
        <f t="shared" si="2"/>
        <v>WHT_0101ROTR</v>
      </c>
      <c r="F38" s="27" t="str">
        <f t="shared" si="3"/>
        <v>17/04/2013:</v>
      </c>
      <c r="M38" s="46" t="s">
        <v>91</v>
      </c>
      <c r="N38" s="28" t="s">
        <v>104</v>
      </c>
      <c r="O38" s="46" t="s">
        <v>38</v>
      </c>
      <c r="P38" s="46" t="s">
        <v>45</v>
      </c>
      <c r="Q38" s="27" t="s">
        <v>141</v>
      </c>
      <c r="R38" s="27"/>
      <c r="S38" s="23" t="str">
        <f t="shared" si="1"/>
        <v>WHT_0221:R:DENMA:01/01/2001:</v>
      </c>
      <c r="T38" s="23" t="str">
        <f t="shared" si="0"/>
        <v>5.625:Y:N</v>
      </c>
      <c r="U38" s="46">
        <v>5.625</v>
      </c>
      <c r="V38" s="23"/>
      <c r="W38" t="s">
        <v>73</v>
      </c>
      <c r="X38" s="23"/>
      <c r="Y38" t="s">
        <v>74</v>
      </c>
      <c r="AB38" s="46" t="s">
        <v>73</v>
      </c>
      <c r="AC38" s="46" t="s">
        <v>73</v>
      </c>
    </row>
    <row r="39" spans="2:29" ht="15">
      <c r="B39" t="s">
        <v>130</v>
      </c>
      <c r="C39" t="s">
        <v>350</v>
      </c>
      <c r="E39" t="str">
        <f t="shared" si="2"/>
        <v>WHT_0111NROTR</v>
      </c>
      <c r="F39" s="27" t="str">
        <f t="shared" si="3"/>
        <v>17/04/2013:</v>
      </c>
      <c r="M39" s="46" t="s">
        <v>91</v>
      </c>
      <c r="N39" s="28" t="s">
        <v>104</v>
      </c>
      <c r="O39" s="46" t="s">
        <v>38</v>
      </c>
      <c r="P39" s="46" t="s">
        <v>83</v>
      </c>
      <c r="Q39" s="27" t="s">
        <v>141</v>
      </c>
      <c r="R39" s="27"/>
      <c r="S39" s="23" t="str">
        <f t="shared" si="1"/>
        <v>WHT_0221:R:GBR:01/01/2001:</v>
      </c>
      <c r="T39" s="23" t="str">
        <f t="shared" si="0"/>
        <v>5.625:Y:N</v>
      </c>
      <c r="U39" s="46">
        <v>5.625</v>
      </c>
      <c r="V39" s="23"/>
      <c r="W39" t="s">
        <v>73</v>
      </c>
      <c r="X39" s="23"/>
      <c r="Y39" t="s">
        <v>74</v>
      </c>
      <c r="AB39" s="46" t="s">
        <v>73</v>
      </c>
      <c r="AC39" s="46" t="s">
        <v>73</v>
      </c>
    </row>
    <row r="40" spans="2:29" ht="15">
      <c r="B40" t="s">
        <v>131</v>
      </c>
      <c r="C40" t="s">
        <v>127</v>
      </c>
      <c r="E40" t="str">
        <f t="shared" si="2"/>
        <v>WHT_0111ROTR</v>
      </c>
      <c r="F40" s="27" t="str">
        <f t="shared" si="3"/>
        <v>17/04/2013:</v>
      </c>
      <c r="M40" s="46" t="s">
        <v>91</v>
      </c>
      <c r="N40" s="28" t="s">
        <v>104</v>
      </c>
      <c r="O40" s="46" t="s">
        <v>38</v>
      </c>
      <c r="P40" s="46" t="s">
        <v>50</v>
      </c>
      <c r="Q40" s="27" t="s">
        <v>141</v>
      </c>
      <c r="R40" s="27"/>
      <c r="S40" s="23" t="str">
        <f t="shared" si="1"/>
        <v>WHT_0221:R:GERMA:01/01/2001:</v>
      </c>
      <c r="T40" s="23" t="str">
        <f t="shared" si="0"/>
        <v>5.625:Y:N</v>
      </c>
      <c r="U40" s="46">
        <v>5.625</v>
      </c>
      <c r="V40" s="23"/>
      <c r="W40" t="s">
        <v>73</v>
      </c>
      <c r="X40" s="23"/>
      <c r="Y40" t="s">
        <v>74</v>
      </c>
      <c r="AB40" s="46" t="s">
        <v>73</v>
      </c>
      <c r="AC40" s="46" t="s">
        <v>73</v>
      </c>
    </row>
    <row r="41" spans="2:29" ht="15">
      <c r="B41" t="s">
        <v>132</v>
      </c>
      <c r="C41" t="s">
        <v>352</v>
      </c>
      <c r="E41" t="str">
        <f t="shared" si="2"/>
        <v>WHT_0200NROTR</v>
      </c>
      <c r="F41" s="27" t="str">
        <f t="shared" si="3"/>
        <v>17/04/2013:</v>
      </c>
      <c r="M41" s="46" t="s">
        <v>91</v>
      </c>
      <c r="N41" s="28" t="s">
        <v>104</v>
      </c>
      <c r="O41" s="46" t="s">
        <v>38</v>
      </c>
      <c r="P41" s="46" t="s">
        <v>55</v>
      </c>
      <c r="Q41" s="27" t="s">
        <v>141</v>
      </c>
      <c r="R41" s="27"/>
      <c r="S41" s="23" t="str">
        <f t="shared" si="1"/>
        <v>WHT_0221:R:INDIA:01/01/2001:</v>
      </c>
      <c r="T41" s="23" t="str">
        <f t="shared" si="0"/>
        <v>5.625:Y:N</v>
      </c>
      <c r="U41" s="46">
        <v>5.625</v>
      </c>
      <c r="V41" s="23"/>
      <c r="W41" t="s">
        <v>73</v>
      </c>
      <c r="X41" s="23"/>
      <c r="Y41" t="s">
        <v>74</v>
      </c>
      <c r="AB41" s="46" t="s">
        <v>73</v>
      </c>
      <c r="AC41" s="46" t="s">
        <v>73</v>
      </c>
    </row>
    <row r="42" spans="2:29" ht="15">
      <c r="B42" t="s">
        <v>134</v>
      </c>
      <c r="C42" t="s">
        <v>133</v>
      </c>
      <c r="E42" t="str">
        <f t="shared" si="2"/>
        <v>WHT_0200ROTR</v>
      </c>
      <c r="F42" s="27" t="str">
        <f t="shared" si="3"/>
        <v>17/04/2013:</v>
      </c>
      <c r="M42" s="46" t="s">
        <v>91</v>
      </c>
      <c r="N42" s="28" t="s">
        <v>104</v>
      </c>
      <c r="O42" s="46" t="s">
        <v>38</v>
      </c>
      <c r="P42" s="46" t="s">
        <v>59</v>
      </c>
      <c r="Q42" s="27" t="s">
        <v>141</v>
      </c>
      <c r="R42" s="27"/>
      <c r="S42" s="23" t="str">
        <f t="shared" si="1"/>
        <v>WHT_0221:R:NORWA:01/01/2001:</v>
      </c>
      <c r="T42" s="23" t="str">
        <f t="shared" si="0"/>
        <v>5.625:Y:N</v>
      </c>
      <c r="U42" s="46">
        <v>5.625</v>
      </c>
      <c r="V42" s="23"/>
      <c r="W42" t="s">
        <v>73</v>
      </c>
      <c r="X42" s="23"/>
      <c r="Y42" t="s">
        <v>74</v>
      </c>
      <c r="AB42" s="46" t="s">
        <v>73</v>
      </c>
      <c r="AC42" s="46" t="s">
        <v>73</v>
      </c>
    </row>
    <row r="43" spans="2:29" ht="15">
      <c r="B43" t="s">
        <v>135</v>
      </c>
      <c r="C43" t="s">
        <v>351</v>
      </c>
      <c r="E43" t="str">
        <f t="shared" si="2"/>
        <v>WHT_0201NROTR</v>
      </c>
      <c r="F43" s="27" t="str">
        <f t="shared" si="3"/>
        <v>17/04/2013:</v>
      </c>
      <c r="M43" s="46" t="s">
        <v>91</v>
      </c>
      <c r="N43" s="28" t="s">
        <v>104</v>
      </c>
      <c r="O43" s="46" t="s">
        <v>38</v>
      </c>
      <c r="P43" s="46" t="s">
        <v>71</v>
      </c>
      <c r="Q43" s="27" t="s">
        <v>141</v>
      </c>
      <c r="R43" s="27"/>
      <c r="S43" s="23" t="str">
        <f t="shared" si="1"/>
        <v>WHT_0221:R:OTR:01/01/2001:</v>
      </c>
      <c r="T43" s="23" t="str">
        <f t="shared" si="0"/>
        <v>5.625:Y:N</v>
      </c>
      <c r="U43" s="46">
        <v>5.625</v>
      </c>
      <c r="V43" s="23"/>
      <c r="W43" t="s">
        <v>73</v>
      </c>
      <c r="X43" s="23"/>
      <c r="Y43" t="s">
        <v>74</v>
      </c>
      <c r="AB43" s="46" t="s">
        <v>73</v>
      </c>
      <c r="AC43" s="46" t="s">
        <v>73</v>
      </c>
    </row>
    <row r="44" spans="2:29" ht="15">
      <c r="B44" t="s">
        <v>136</v>
      </c>
      <c r="C44" t="s">
        <v>137</v>
      </c>
      <c r="E44" t="str">
        <f t="shared" si="2"/>
        <v>WHT_0201ROTR</v>
      </c>
      <c r="F44" s="27" t="str">
        <f t="shared" si="3"/>
        <v>17/04/2013:</v>
      </c>
      <c r="M44" s="46" t="s">
        <v>91</v>
      </c>
      <c r="N44" s="28" t="s">
        <v>104</v>
      </c>
      <c r="O44" s="46" t="s">
        <v>38</v>
      </c>
      <c r="P44" s="46" t="s">
        <v>78</v>
      </c>
      <c r="Q44" s="27" t="s">
        <v>141</v>
      </c>
      <c r="R44" s="27"/>
      <c r="S44" s="23" t="str">
        <f t="shared" si="1"/>
        <v>WHT_0221:R:SWEDE:01/01/2001:</v>
      </c>
      <c r="T44" s="23" t="str">
        <f t="shared" si="0"/>
        <v>5.625:Y:N</v>
      </c>
      <c r="U44" s="46">
        <v>5.625</v>
      </c>
      <c r="V44" s="23"/>
      <c r="W44" t="s">
        <v>73</v>
      </c>
      <c r="X44" s="23"/>
      <c r="Y44" t="s">
        <v>74</v>
      </c>
      <c r="AB44" s="46" t="s">
        <v>73</v>
      </c>
      <c r="AC44" s="46" t="s">
        <v>73</v>
      </c>
    </row>
    <row r="45" spans="2:29" ht="15">
      <c r="B45" t="s">
        <v>138</v>
      </c>
      <c r="C45" t="s">
        <v>352</v>
      </c>
      <c r="E45" t="str">
        <f t="shared" si="2"/>
        <v>WHT_0202NROTR</v>
      </c>
      <c r="F45" s="27" t="str">
        <f t="shared" si="3"/>
        <v>17/04/2013:</v>
      </c>
      <c r="M45" s="46" t="s">
        <v>91</v>
      </c>
      <c r="N45" s="28" t="s">
        <v>104</v>
      </c>
      <c r="O45" s="46" t="s">
        <v>38</v>
      </c>
      <c r="P45" s="46" t="s">
        <v>87</v>
      </c>
      <c r="Q45" s="27" t="s">
        <v>141</v>
      </c>
      <c r="R45" s="27"/>
      <c r="S45" s="23" t="str">
        <f t="shared" si="1"/>
        <v>WHT_0221:R:ZAMBI:01/01/2001:</v>
      </c>
      <c r="T45" s="23" t="str">
        <f t="shared" si="0"/>
        <v>5.625:Y:N</v>
      </c>
      <c r="U45" s="46">
        <v>5.625</v>
      </c>
      <c r="V45" s="23"/>
      <c r="W45" t="s">
        <v>73</v>
      </c>
      <c r="X45" s="23"/>
      <c r="Y45" t="s">
        <v>74</v>
      </c>
      <c r="AB45" s="46" t="s">
        <v>73</v>
      </c>
      <c r="AC45" s="46" t="s">
        <v>73</v>
      </c>
    </row>
    <row r="46" spans="2:29" ht="15">
      <c r="B46" t="s">
        <v>139</v>
      </c>
      <c r="C46" t="s">
        <v>127</v>
      </c>
      <c r="E46" t="str">
        <f t="shared" si="2"/>
        <v>WHT_0202ROTR</v>
      </c>
      <c r="F46" s="27" t="str">
        <f t="shared" si="3"/>
        <v>17/04/2013:</v>
      </c>
      <c r="M46" s="46" t="s">
        <v>93</v>
      </c>
      <c r="N46" s="28" t="s">
        <v>118</v>
      </c>
      <c r="O46" s="46" t="s">
        <v>31</v>
      </c>
      <c r="P46" s="46" t="s">
        <v>40</v>
      </c>
      <c r="Q46" s="27" t="s">
        <v>141</v>
      </c>
      <c r="R46" s="27"/>
      <c r="S46" s="23" t="str">
        <f t="shared" si="1"/>
        <v>WHT_0222:NR:CANAD:01/01/2001:</v>
      </c>
      <c r="T46" s="23" t="str">
        <f t="shared" si="0"/>
        <v>20:Y:Y</v>
      </c>
      <c r="U46" s="46">
        <v>20</v>
      </c>
      <c r="V46" s="23"/>
      <c r="W46" t="s">
        <v>73</v>
      </c>
      <c r="X46" s="23"/>
      <c r="Y46" t="s">
        <v>73</v>
      </c>
      <c r="AB46" s="46" t="s">
        <v>74</v>
      </c>
      <c r="AC46" s="46" t="s">
        <v>73</v>
      </c>
    </row>
    <row r="47" spans="2:29" ht="15">
      <c r="B47" t="s">
        <v>140</v>
      </c>
      <c r="C47" t="s">
        <v>127</v>
      </c>
      <c r="E47" t="str">
        <f t="shared" si="2"/>
        <v>WHT_0203NROTR</v>
      </c>
      <c r="F47" s="27" t="str">
        <f t="shared" si="3"/>
        <v>17/04/2013:</v>
      </c>
      <c r="M47" s="46" t="s">
        <v>93</v>
      </c>
      <c r="N47" s="28" t="s">
        <v>118</v>
      </c>
      <c r="O47" s="46" t="s">
        <v>31</v>
      </c>
      <c r="P47" s="46" t="s">
        <v>45</v>
      </c>
      <c r="Q47" s="27" t="s">
        <v>141</v>
      </c>
      <c r="R47" s="27"/>
      <c r="S47" s="23" t="str">
        <f t="shared" si="1"/>
        <v>WHT_0222:NR:DENMA:01/01/2001:</v>
      </c>
      <c r="T47" s="23" t="str">
        <f t="shared" si="0"/>
        <v>20:Y:Y</v>
      </c>
      <c r="U47" s="46">
        <v>20</v>
      </c>
      <c r="V47" s="23"/>
      <c r="W47" t="s">
        <v>73</v>
      </c>
      <c r="X47" s="23"/>
      <c r="Y47" t="s">
        <v>73</v>
      </c>
      <c r="AB47" s="46" t="s">
        <v>74</v>
      </c>
      <c r="AC47" s="46" t="s">
        <v>73</v>
      </c>
    </row>
    <row r="48" spans="2:29" ht="15">
      <c r="B48" t="s">
        <v>142</v>
      </c>
      <c r="C48" t="s">
        <v>125</v>
      </c>
      <c r="E48" t="str">
        <f t="shared" si="2"/>
        <v>WHT_0203ROTR</v>
      </c>
      <c r="F48" s="27" t="str">
        <f t="shared" si="3"/>
        <v>17/04/2013:</v>
      </c>
      <c r="M48" s="46" t="s">
        <v>93</v>
      </c>
      <c r="N48" s="28" t="s">
        <v>118</v>
      </c>
      <c r="O48" s="46" t="s">
        <v>31</v>
      </c>
      <c r="P48" s="46" t="s">
        <v>83</v>
      </c>
      <c r="Q48" s="27" t="s">
        <v>141</v>
      </c>
      <c r="R48" s="27"/>
      <c r="S48" s="23" t="str">
        <f t="shared" si="1"/>
        <v>WHT_0222:NR:GBR:01/01/2001:</v>
      </c>
      <c r="T48" s="23" t="str">
        <f t="shared" si="0"/>
        <v>20:Y:Y</v>
      </c>
      <c r="U48" s="46">
        <v>20</v>
      </c>
      <c r="V48" s="23"/>
      <c r="W48" t="s">
        <v>73</v>
      </c>
      <c r="X48" s="23"/>
      <c r="Y48" t="s">
        <v>73</v>
      </c>
      <c r="AB48" s="46" t="s">
        <v>74</v>
      </c>
      <c r="AC48" s="46" t="s">
        <v>73</v>
      </c>
    </row>
    <row r="49" spans="2:29" ht="15">
      <c r="B49" t="s">
        <v>143</v>
      </c>
      <c r="C49" t="s">
        <v>127</v>
      </c>
      <c r="E49" t="str">
        <f t="shared" si="2"/>
        <v>WHT_0211NROTR</v>
      </c>
      <c r="F49" s="27" t="str">
        <f t="shared" si="3"/>
        <v>17/04/2013:</v>
      </c>
      <c r="M49" s="46" t="s">
        <v>93</v>
      </c>
      <c r="N49" s="28" t="s">
        <v>118</v>
      </c>
      <c r="O49" s="46" t="s">
        <v>31</v>
      </c>
      <c r="P49" s="46" t="s">
        <v>50</v>
      </c>
      <c r="Q49" s="27" t="s">
        <v>141</v>
      </c>
      <c r="R49" s="27"/>
      <c r="S49" s="23" t="str">
        <f t="shared" si="1"/>
        <v>WHT_0222:NR:GERMA:01/01/2001:</v>
      </c>
      <c r="T49" s="23" t="str">
        <f t="shared" si="0"/>
        <v>20:Y:Y</v>
      </c>
      <c r="U49" s="46">
        <v>20</v>
      </c>
      <c r="V49" s="23"/>
      <c r="W49" t="s">
        <v>73</v>
      </c>
      <c r="X49" s="23"/>
      <c r="Y49" t="s">
        <v>73</v>
      </c>
      <c r="AB49" s="46" t="s">
        <v>74</v>
      </c>
      <c r="AC49" s="46" t="s">
        <v>73</v>
      </c>
    </row>
    <row r="50" spans="2:29" ht="15">
      <c r="B50" t="s">
        <v>144</v>
      </c>
      <c r="C50" t="s">
        <v>145</v>
      </c>
      <c r="E50" t="str">
        <f t="shared" si="2"/>
        <v>WHT_0211ROTR</v>
      </c>
      <c r="F50" s="27" t="str">
        <f t="shared" si="3"/>
        <v>17/04/2013:</v>
      </c>
      <c r="M50" s="46" t="s">
        <v>93</v>
      </c>
      <c r="N50" s="28" t="s">
        <v>118</v>
      </c>
      <c r="O50" s="46" t="s">
        <v>31</v>
      </c>
      <c r="P50" s="46" t="s">
        <v>55</v>
      </c>
      <c r="Q50" s="27" t="s">
        <v>141</v>
      </c>
      <c r="R50" s="27"/>
      <c r="S50" s="23" t="str">
        <f t="shared" si="1"/>
        <v>WHT_0222:NR:INDIA:01/01/2001:</v>
      </c>
      <c r="T50" s="23" t="str">
        <f t="shared" si="0"/>
        <v>20:Y:Y</v>
      </c>
      <c r="U50" s="46">
        <v>20</v>
      </c>
      <c r="V50" s="23"/>
      <c r="W50" t="s">
        <v>73</v>
      </c>
      <c r="X50" s="23"/>
      <c r="Y50" t="s">
        <v>73</v>
      </c>
      <c r="AB50" s="46" t="s">
        <v>74</v>
      </c>
      <c r="AC50" s="46" t="s">
        <v>73</v>
      </c>
    </row>
    <row r="51" spans="2:29" ht="15">
      <c r="B51" t="s">
        <v>146</v>
      </c>
      <c r="C51" t="s">
        <v>127</v>
      </c>
      <c r="E51" t="str">
        <f t="shared" si="2"/>
        <v>WHT_0212NROTR</v>
      </c>
      <c r="F51" s="27" t="str">
        <f t="shared" si="3"/>
        <v>17/04/2013:</v>
      </c>
      <c r="M51" s="46" t="s">
        <v>93</v>
      </c>
      <c r="N51" s="28" t="s">
        <v>118</v>
      </c>
      <c r="O51" s="46" t="s">
        <v>31</v>
      </c>
      <c r="P51" s="46" t="s">
        <v>59</v>
      </c>
      <c r="Q51" s="27" t="s">
        <v>141</v>
      </c>
      <c r="R51" s="27"/>
      <c r="S51" s="23" t="str">
        <f t="shared" si="1"/>
        <v>WHT_0222:NR:NORWA:01/01/2001:</v>
      </c>
      <c r="T51" s="23" t="str">
        <f t="shared" si="0"/>
        <v>20:Y:Y</v>
      </c>
      <c r="U51" s="46">
        <v>20</v>
      </c>
      <c r="V51" s="23"/>
      <c r="W51" t="s">
        <v>73</v>
      </c>
      <c r="X51" s="23"/>
      <c r="Y51" t="s">
        <v>73</v>
      </c>
      <c r="AB51" s="46" t="s">
        <v>74</v>
      </c>
      <c r="AC51" s="46" t="s">
        <v>73</v>
      </c>
    </row>
    <row r="52" spans="2:29" ht="15">
      <c r="B52" t="s">
        <v>147</v>
      </c>
      <c r="C52" t="s">
        <v>148</v>
      </c>
      <c r="E52" t="str">
        <f t="shared" si="2"/>
        <v>WHT_0212ROTR</v>
      </c>
      <c r="F52" s="27" t="str">
        <f t="shared" si="3"/>
        <v>17/04/2013:</v>
      </c>
      <c r="M52" s="46" t="s">
        <v>93</v>
      </c>
      <c r="N52" s="28" t="s">
        <v>118</v>
      </c>
      <c r="O52" s="46" t="s">
        <v>31</v>
      </c>
      <c r="P52" s="46" t="s">
        <v>71</v>
      </c>
      <c r="Q52" s="27" t="s">
        <v>141</v>
      </c>
      <c r="R52" s="27"/>
      <c r="S52" s="23" t="str">
        <f t="shared" si="1"/>
        <v>WHT_0222:NR:OTR:01/01/2001:</v>
      </c>
      <c r="T52" s="23" t="str">
        <f t="shared" si="0"/>
        <v>20:Y:Y</v>
      </c>
      <c r="U52" s="46">
        <v>20</v>
      </c>
      <c r="V52" s="23"/>
      <c r="W52" t="s">
        <v>73</v>
      </c>
      <c r="X52" s="23"/>
      <c r="Y52" t="s">
        <v>73</v>
      </c>
      <c r="AB52" s="46" t="s">
        <v>74</v>
      </c>
      <c r="AC52" s="46" t="s">
        <v>73</v>
      </c>
    </row>
    <row r="53" spans="2:29" ht="15">
      <c r="B53" t="s">
        <v>149</v>
      </c>
      <c r="C53" t="s">
        <v>367</v>
      </c>
      <c r="E53" t="str">
        <f t="shared" si="2"/>
        <v>WHT_0213NROTR</v>
      </c>
      <c r="F53" s="27" t="str">
        <f t="shared" si="3"/>
        <v>17/04/2013:</v>
      </c>
      <c r="M53" s="46" t="s">
        <v>93</v>
      </c>
      <c r="N53" s="28" t="s">
        <v>118</v>
      </c>
      <c r="O53" s="46" t="s">
        <v>31</v>
      </c>
      <c r="P53" s="46" t="s">
        <v>78</v>
      </c>
      <c r="Q53" s="27" t="s">
        <v>141</v>
      </c>
      <c r="R53" s="27"/>
      <c r="S53" s="23" t="str">
        <f t="shared" si="1"/>
        <v>WHT_0222:NR:SWEDE:01/01/2001:</v>
      </c>
      <c r="T53" s="23" t="str">
        <f t="shared" si="0"/>
        <v>20:Y:Y</v>
      </c>
      <c r="U53" s="46">
        <v>20</v>
      </c>
      <c r="V53" s="23"/>
      <c r="W53" t="s">
        <v>73</v>
      </c>
      <c r="X53" s="23"/>
      <c r="Y53" t="s">
        <v>73</v>
      </c>
      <c r="AB53" s="46" t="s">
        <v>74</v>
      </c>
      <c r="AC53" s="46" t="s">
        <v>73</v>
      </c>
    </row>
    <row r="54" spans="2:29" ht="15">
      <c r="B54" t="s">
        <v>150</v>
      </c>
      <c r="C54" t="s">
        <v>352</v>
      </c>
      <c r="E54" t="str">
        <f t="shared" si="2"/>
        <v>WHT_0213ROTR</v>
      </c>
      <c r="F54" s="27" t="str">
        <f t="shared" si="3"/>
        <v>17/04/2013:</v>
      </c>
      <c r="M54" s="46" t="s">
        <v>93</v>
      </c>
      <c r="N54" s="28" t="s">
        <v>118</v>
      </c>
      <c r="O54" s="46" t="s">
        <v>31</v>
      </c>
      <c r="P54" s="46" t="s">
        <v>87</v>
      </c>
      <c r="Q54" s="27" t="s">
        <v>141</v>
      </c>
      <c r="R54" s="27"/>
      <c r="S54" s="23" t="str">
        <f t="shared" si="1"/>
        <v>WHT_0222:NR:ZAMBI:01/01/2001:</v>
      </c>
      <c r="T54" s="23" t="str">
        <f t="shared" si="0"/>
        <v>20:Y:Y</v>
      </c>
      <c r="U54" s="46">
        <v>20</v>
      </c>
      <c r="V54" s="23"/>
      <c r="W54" t="s">
        <v>73</v>
      </c>
      <c r="X54" s="23"/>
      <c r="Y54" t="s">
        <v>73</v>
      </c>
      <c r="AB54" s="46" t="s">
        <v>74</v>
      </c>
      <c r="AC54" s="46" t="s">
        <v>73</v>
      </c>
    </row>
    <row r="55" spans="2:29" ht="15">
      <c r="B55" t="s">
        <v>151</v>
      </c>
      <c r="C55" t="s">
        <v>357</v>
      </c>
      <c r="E55" t="str">
        <f t="shared" si="2"/>
        <v>WHT_0221NRCANAD</v>
      </c>
      <c r="F55" s="27" t="str">
        <f t="shared" si="3"/>
        <v>01/01/2001:</v>
      </c>
      <c r="M55" s="46" t="s">
        <v>93</v>
      </c>
      <c r="N55" s="28" t="s">
        <v>118</v>
      </c>
      <c r="O55" s="46" t="s">
        <v>38</v>
      </c>
      <c r="P55" s="46" t="s">
        <v>40</v>
      </c>
      <c r="Q55" s="27" t="s">
        <v>141</v>
      </c>
      <c r="R55" s="27"/>
      <c r="S55" s="23" t="str">
        <f t="shared" si="1"/>
        <v>WHT_0222:R:CANAD:01/01/2001:</v>
      </c>
      <c r="T55" s="23" t="str">
        <f t="shared" si="0"/>
        <v>20:Y:N</v>
      </c>
      <c r="U55" s="46">
        <v>20</v>
      </c>
      <c r="V55" s="23"/>
      <c r="W55" t="s">
        <v>73</v>
      </c>
      <c r="X55" s="23"/>
      <c r="Y55" t="s">
        <v>74</v>
      </c>
      <c r="AB55" s="46" t="s">
        <v>73</v>
      </c>
      <c r="AC55" s="46" t="s">
        <v>73</v>
      </c>
    </row>
    <row r="56" spans="2:29" ht="15">
      <c r="B56" t="s">
        <v>152</v>
      </c>
      <c r="C56" t="s">
        <v>357</v>
      </c>
      <c r="E56" t="str">
        <f t="shared" si="2"/>
        <v>WHT_0221NRDENMA</v>
      </c>
      <c r="F56" s="27" t="str">
        <f t="shared" si="3"/>
        <v>01/01/2001:</v>
      </c>
      <c r="M56" s="46" t="s">
        <v>93</v>
      </c>
      <c r="N56" s="28" t="s">
        <v>118</v>
      </c>
      <c r="O56" s="46" t="s">
        <v>38</v>
      </c>
      <c r="P56" s="46" t="s">
        <v>45</v>
      </c>
      <c r="Q56" s="27" t="s">
        <v>141</v>
      </c>
      <c r="R56" s="27"/>
      <c r="S56" s="23" t="str">
        <f t="shared" si="1"/>
        <v>WHT_0222:R:DENMA:01/01/2001:</v>
      </c>
      <c r="T56" s="23" t="str">
        <f t="shared" si="0"/>
        <v>20:Y:N</v>
      </c>
      <c r="U56" s="46">
        <v>20</v>
      </c>
      <c r="V56" s="23"/>
      <c r="W56" t="s">
        <v>73</v>
      </c>
      <c r="X56" s="23"/>
      <c r="Y56" t="s">
        <v>74</v>
      </c>
      <c r="AB56" s="46" t="s">
        <v>73</v>
      </c>
      <c r="AC56" s="46" t="s">
        <v>73</v>
      </c>
    </row>
    <row r="57" spans="2:29" ht="15">
      <c r="B57" t="s">
        <v>153</v>
      </c>
      <c r="C57" t="s">
        <v>357</v>
      </c>
      <c r="E57" t="str">
        <f t="shared" si="2"/>
        <v>WHT_0221NRGBR</v>
      </c>
      <c r="F57" s="27" t="str">
        <f t="shared" si="3"/>
        <v>01/01/2001:</v>
      </c>
      <c r="M57" s="46" t="s">
        <v>93</v>
      </c>
      <c r="N57" s="28" t="s">
        <v>118</v>
      </c>
      <c r="O57" s="46" t="s">
        <v>38</v>
      </c>
      <c r="P57" s="46" t="s">
        <v>83</v>
      </c>
      <c r="Q57" s="27" t="s">
        <v>141</v>
      </c>
      <c r="R57" s="27"/>
      <c r="S57" s="23" t="str">
        <f t="shared" si="1"/>
        <v>WHT_0222:R:GBR:01/01/2001:</v>
      </c>
      <c r="T57" s="23" t="str">
        <f t="shared" si="0"/>
        <v>20:Y:N</v>
      </c>
      <c r="U57" s="46">
        <v>20</v>
      </c>
      <c r="V57" s="23"/>
      <c r="W57" t="s">
        <v>73</v>
      </c>
      <c r="X57" s="23"/>
      <c r="Y57" t="s">
        <v>74</v>
      </c>
      <c r="AB57" s="46" t="s">
        <v>73</v>
      </c>
      <c r="AC57" s="46" t="s">
        <v>73</v>
      </c>
    </row>
    <row r="58" spans="2:29" ht="15">
      <c r="B58" t="s">
        <v>154</v>
      </c>
      <c r="C58" t="s">
        <v>357</v>
      </c>
      <c r="E58" t="str">
        <f t="shared" si="2"/>
        <v>WHT_0221NRGERMA</v>
      </c>
      <c r="F58" s="27" t="str">
        <f t="shared" si="3"/>
        <v>01/01/2001:</v>
      </c>
      <c r="M58" s="46" t="s">
        <v>93</v>
      </c>
      <c r="N58" s="28" t="s">
        <v>118</v>
      </c>
      <c r="O58" s="46" t="s">
        <v>38</v>
      </c>
      <c r="P58" s="46" t="s">
        <v>50</v>
      </c>
      <c r="Q58" s="27" t="s">
        <v>141</v>
      </c>
      <c r="R58" s="27"/>
      <c r="S58" s="23" t="str">
        <f t="shared" si="1"/>
        <v>WHT_0222:R:GERMA:01/01/2001:</v>
      </c>
      <c r="T58" s="23" t="str">
        <f t="shared" si="0"/>
        <v>20:Y:N</v>
      </c>
      <c r="U58" s="46">
        <v>20</v>
      </c>
      <c r="V58" s="23"/>
      <c r="W58" t="s">
        <v>73</v>
      </c>
      <c r="X58" s="23"/>
      <c r="Y58" t="s">
        <v>74</v>
      </c>
      <c r="AB58" s="46" t="s">
        <v>73</v>
      </c>
      <c r="AC58" s="46" t="s">
        <v>73</v>
      </c>
    </row>
    <row r="59" spans="2:29" ht="15">
      <c r="B59" t="s">
        <v>155</v>
      </c>
      <c r="C59" t="s">
        <v>357</v>
      </c>
      <c r="E59" t="str">
        <f t="shared" si="2"/>
        <v>WHT_0221NRINDIA</v>
      </c>
      <c r="F59" s="27" t="str">
        <f t="shared" si="3"/>
        <v>01/01/2001:</v>
      </c>
      <c r="M59" s="46" t="s">
        <v>93</v>
      </c>
      <c r="N59" s="28" t="s">
        <v>118</v>
      </c>
      <c r="O59" s="46" t="s">
        <v>38</v>
      </c>
      <c r="P59" s="46" t="s">
        <v>55</v>
      </c>
      <c r="Q59" s="27" t="s">
        <v>141</v>
      </c>
      <c r="R59" s="27"/>
      <c r="S59" s="23" t="str">
        <f t="shared" si="1"/>
        <v>WHT_0222:R:INDIA:01/01/2001:</v>
      </c>
      <c r="T59" s="23" t="str">
        <f t="shared" si="0"/>
        <v>20:Y:N</v>
      </c>
      <c r="U59" s="46">
        <v>20</v>
      </c>
      <c r="V59" s="23"/>
      <c r="W59" t="s">
        <v>73</v>
      </c>
      <c r="X59" s="23"/>
      <c r="Y59" t="s">
        <v>74</v>
      </c>
      <c r="AB59" s="46" t="s">
        <v>73</v>
      </c>
      <c r="AC59" s="46" t="s">
        <v>73</v>
      </c>
    </row>
    <row r="60" spans="2:29" ht="15">
      <c r="B60" t="s">
        <v>156</v>
      </c>
      <c r="C60" t="s">
        <v>357</v>
      </c>
      <c r="E60" t="str">
        <f t="shared" si="2"/>
        <v>WHT_0221NRNORWA</v>
      </c>
      <c r="F60" s="27" t="str">
        <f t="shared" si="3"/>
        <v>01/01/2001:</v>
      </c>
      <c r="M60" s="46" t="s">
        <v>93</v>
      </c>
      <c r="N60" s="28" t="s">
        <v>118</v>
      </c>
      <c r="O60" s="46" t="s">
        <v>38</v>
      </c>
      <c r="P60" s="46" t="s">
        <v>59</v>
      </c>
      <c r="Q60" s="27" t="s">
        <v>141</v>
      </c>
      <c r="R60" s="27"/>
      <c r="S60" s="23" t="str">
        <f t="shared" si="1"/>
        <v>WHT_0222:R:NORWA:01/01/2001:</v>
      </c>
      <c r="T60" s="23" t="str">
        <f t="shared" si="0"/>
        <v>20:Y:N</v>
      </c>
      <c r="U60" s="46">
        <v>20</v>
      </c>
      <c r="V60" s="23"/>
      <c r="W60" t="s">
        <v>73</v>
      </c>
      <c r="X60" s="23"/>
      <c r="Y60" t="s">
        <v>74</v>
      </c>
      <c r="AB60" s="46" t="s">
        <v>73</v>
      </c>
      <c r="AC60" s="46" t="s">
        <v>73</v>
      </c>
    </row>
    <row r="61" spans="2:29" ht="15">
      <c r="B61" t="s">
        <v>157</v>
      </c>
      <c r="C61" t="s">
        <v>357</v>
      </c>
      <c r="E61" t="str">
        <f t="shared" si="2"/>
        <v>WHT_0221NROTR</v>
      </c>
      <c r="F61" s="27" t="str">
        <f t="shared" si="3"/>
        <v>01/01/2001:</v>
      </c>
      <c r="M61" s="46" t="s">
        <v>93</v>
      </c>
      <c r="N61" s="28" t="s">
        <v>118</v>
      </c>
      <c r="O61" s="46" t="s">
        <v>38</v>
      </c>
      <c r="P61" s="46" t="s">
        <v>71</v>
      </c>
      <c r="Q61" s="27" t="s">
        <v>141</v>
      </c>
      <c r="R61" s="27"/>
      <c r="S61" s="23" t="str">
        <f t="shared" si="1"/>
        <v>WHT_0222:R:OTR:01/01/2001:</v>
      </c>
      <c r="T61" s="23" t="str">
        <f t="shared" si="0"/>
        <v>20:Y:N</v>
      </c>
      <c r="U61" s="46">
        <v>20</v>
      </c>
      <c r="V61" s="23"/>
      <c r="W61" t="s">
        <v>73</v>
      </c>
      <c r="X61" s="23"/>
      <c r="Y61" t="s">
        <v>74</v>
      </c>
      <c r="AB61" s="46" t="s">
        <v>73</v>
      </c>
      <c r="AC61" s="46" t="s">
        <v>73</v>
      </c>
    </row>
    <row r="62" spans="2:29" ht="15">
      <c r="B62" t="s">
        <v>158</v>
      </c>
      <c r="C62" t="s">
        <v>357</v>
      </c>
      <c r="E62" t="str">
        <f t="shared" si="2"/>
        <v>WHT_0221NRSWEDE</v>
      </c>
      <c r="F62" s="27" t="str">
        <f t="shared" si="3"/>
        <v>01/01/2001:</v>
      </c>
      <c r="M62" s="46" t="s">
        <v>93</v>
      </c>
      <c r="N62" s="23" t="s">
        <v>118</v>
      </c>
      <c r="O62" s="46" t="s">
        <v>38</v>
      </c>
      <c r="P62" s="46" t="s">
        <v>78</v>
      </c>
      <c r="Q62" s="27" t="s">
        <v>141</v>
      </c>
      <c r="R62" s="27"/>
      <c r="S62" s="23" t="str">
        <f t="shared" si="1"/>
        <v>WHT_0222:R:SWEDE:01/01/2001:</v>
      </c>
      <c r="T62" s="23" t="str">
        <f t="shared" si="0"/>
        <v>20:Y:N</v>
      </c>
      <c r="U62" s="46">
        <v>20</v>
      </c>
      <c r="V62" s="23"/>
      <c r="W62" t="s">
        <v>73</v>
      </c>
      <c r="X62" s="23"/>
      <c r="Y62" t="s">
        <v>74</v>
      </c>
      <c r="AB62" s="46" t="s">
        <v>73</v>
      </c>
      <c r="AC62" s="46" t="s">
        <v>73</v>
      </c>
    </row>
    <row r="63" spans="2:29" ht="15">
      <c r="B63" t="s">
        <v>159</v>
      </c>
      <c r="C63" t="s">
        <v>357</v>
      </c>
      <c r="E63" t="str">
        <f t="shared" si="2"/>
        <v>WHT_0221NRZAMBI</v>
      </c>
      <c r="F63" s="27" t="str">
        <f t="shared" si="3"/>
        <v>01/01/2001:</v>
      </c>
      <c r="M63" s="46" t="s">
        <v>93</v>
      </c>
      <c r="N63" s="23" t="s">
        <v>118</v>
      </c>
      <c r="O63" s="46" t="s">
        <v>38</v>
      </c>
      <c r="P63" s="46" t="s">
        <v>87</v>
      </c>
      <c r="Q63" s="27" t="s">
        <v>141</v>
      </c>
      <c r="R63" s="27"/>
      <c r="S63" s="23" t="str">
        <f t="shared" si="1"/>
        <v>WHT_0222:R:ZAMBI:01/01/2001:</v>
      </c>
      <c r="T63" s="23" t="str">
        <f t="shared" si="0"/>
        <v>20:Y:N</v>
      </c>
      <c r="U63" s="46">
        <v>20</v>
      </c>
      <c r="V63" s="23"/>
      <c r="W63" t="s">
        <v>73</v>
      </c>
      <c r="X63" s="23"/>
      <c r="Y63" t="s">
        <v>74</v>
      </c>
      <c r="AB63" s="46" t="s">
        <v>73</v>
      </c>
      <c r="AC63" s="46" t="s">
        <v>73</v>
      </c>
    </row>
    <row r="64" spans="2:29" ht="15">
      <c r="B64" t="s">
        <v>160</v>
      </c>
      <c r="C64" t="s">
        <v>358</v>
      </c>
      <c r="E64" t="str">
        <f t="shared" si="2"/>
        <v>WHT_0221RCANAD</v>
      </c>
      <c r="F64" s="27" t="str">
        <f t="shared" si="3"/>
        <v>01/01/2001:</v>
      </c>
      <c r="M64" s="46" t="s">
        <v>96</v>
      </c>
      <c r="N64" s="23" t="s">
        <v>116</v>
      </c>
      <c r="O64" s="46" t="s">
        <v>31</v>
      </c>
      <c r="P64" s="46" t="s">
        <v>40</v>
      </c>
      <c r="Q64" s="27" t="s">
        <v>72</v>
      </c>
      <c r="R64" s="27"/>
      <c r="S64" s="23" t="str">
        <f t="shared" si="1"/>
        <v>WHT_0300:NR:CANAD:17/04/2013:</v>
      </c>
      <c r="T64" s="23" t="str">
        <f t="shared" si="0"/>
        <v>15:O:O</v>
      </c>
      <c r="U64" s="46">
        <v>15</v>
      </c>
      <c r="V64" s="23"/>
      <c r="W64" t="s">
        <v>114</v>
      </c>
      <c r="X64" s="23"/>
      <c r="Y64" t="s">
        <v>114</v>
      </c>
      <c r="AB64" s="46" t="s">
        <v>74</v>
      </c>
      <c r="AC64" s="46" t="s">
        <v>114</v>
      </c>
    </row>
    <row r="65" spans="2:29" ht="15">
      <c r="B65" t="s">
        <v>161</v>
      </c>
      <c r="C65" t="s">
        <v>358</v>
      </c>
      <c r="E65" t="str">
        <f t="shared" si="2"/>
        <v>WHT_0221RDENMA</v>
      </c>
      <c r="F65" s="27" t="str">
        <f t="shared" si="3"/>
        <v>01/01/2001:</v>
      </c>
      <c r="M65" s="46" t="s">
        <v>96</v>
      </c>
      <c r="N65" s="23" t="s">
        <v>116</v>
      </c>
      <c r="O65" s="46" t="s">
        <v>31</v>
      </c>
      <c r="P65" s="46" t="s">
        <v>45</v>
      </c>
      <c r="Q65" s="27" t="s">
        <v>72</v>
      </c>
      <c r="R65" s="27"/>
      <c r="S65" s="23" t="str">
        <f t="shared" si="1"/>
        <v>WHT_0300:NR:DENMA:17/04/2013:</v>
      </c>
      <c r="T65" s="23" t="str">
        <f t="shared" si="0"/>
        <v>20:O:O</v>
      </c>
      <c r="U65" s="46">
        <v>20</v>
      </c>
      <c r="V65" s="23"/>
      <c r="W65" t="s">
        <v>114</v>
      </c>
      <c r="X65" s="23"/>
      <c r="Y65" t="s">
        <v>114</v>
      </c>
      <c r="AB65" s="46" t="s">
        <v>74</v>
      </c>
      <c r="AC65" s="46" t="s">
        <v>114</v>
      </c>
    </row>
    <row r="66" spans="2:29" ht="15">
      <c r="B66" t="s">
        <v>162</v>
      </c>
      <c r="C66" t="s">
        <v>358</v>
      </c>
      <c r="E66" t="str">
        <f t="shared" si="2"/>
        <v>WHT_0221RGBR</v>
      </c>
      <c r="F66" s="27" t="str">
        <f t="shared" si="3"/>
        <v>01/01/2001:</v>
      </c>
      <c r="M66" s="46" t="s">
        <v>96</v>
      </c>
      <c r="N66" s="28" t="s">
        <v>116</v>
      </c>
      <c r="O66" s="46" t="s">
        <v>31</v>
      </c>
      <c r="P66" s="46" t="s">
        <v>83</v>
      </c>
      <c r="Q66" s="27" t="s">
        <v>72</v>
      </c>
      <c r="R66" s="27"/>
      <c r="S66" s="23" t="str">
        <f t="shared" si="1"/>
        <v>WHT_0300:NR:GBR:17/04/2013:</v>
      </c>
      <c r="T66" s="23" t="str">
        <f t="shared" si="0"/>
        <v>15:O:O</v>
      </c>
      <c r="U66" s="46">
        <v>15</v>
      </c>
      <c r="V66" s="23"/>
      <c r="W66" t="s">
        <v>114</v>
      </c>
      <c r="X66" s="23"/>
      <c r="Y66" t="s">
        <v>114</v>
      </c>
      <c r="AB66" s="46" t="s">
        <v>74</v>
      </c>
      <c r="AC66" s="46" t="s">
        <v>114</v>
      </c>
    </row>
    <row r="67" spans="2:29" ht="15">
      <c r="B67" t="s">
        <v>163</v>
      </c>
      <c r="C67" t="s">
        <v>358</v>
      </c>
      <c r="E67" t="str">
        <f t="shared" si="2"/>
        <v>WHT_0221RGERMA</v>
      </c>
      <c r="F67" s="27" t="str">
        <f t="shared" si="3"/>
        <v>01/01/2001:</v>
      </c>
      <c r="M67" s="46" t="s">
        <v>96</v>
      </c>
      <c r="N67" s="28" t="s">
        <v>116</v>
      </c>
      <c r="O67" s="46" t="s">
        <v>31</v>
      </c>
      <c r="P67" s="46" t="s">
        <v>50</v>
      </c>
      <c r="Q67" s="27" t="s">
        <v>72</v>
      </c>
      <c r="R67" s="27"/>
      <c r="S67" s="23" t="str">
        <f t="shared" si="1"/>
        <v>WHT_0300:NR:GERMA:17/04/2013:</v>
      </c>
      <c r="T67" s="23" t="str">
        <f t="shared" si="0"/>
        <v>15:O:O</v>
      </c>
      <c r="U67" s="46">
        <v>15</v>
      </c>
      <c r="V67" s="23"/>
      <c r="W67" t="s">
        <v>114</v>
      </c>
      <c r="X67" s="23"/>
      <c r="Y67" t="s">
        <v>114</v>
      </c>
      <c r="AB67" s="46" t="s">
        <v>74</v>
      </c>
      <c r="AC67" s="46" t="s">
        <v>114</v>
      </c>
    </row>
    <row r="68" spans="2:29" ht="15">
      <c r="B68" t="s">
        <v>164</v>
      </c>
      <c r="C68" t="s">
        <v>358</v>
      </c>
      <c r="E68" t="str">
        <f t="shared" si="2"/>
        <v>WHT_0221RINDIA</v>
      </c>
      <c r="F68" s="27" t="str">
        <f t="shared" si="3"/>
        <v>01/01/2001:</v>
      </c>
      <c r="M68" s="46" t="s">
        <v>96</v>
      </c>
      <c r="N68" s="28" t="s">
        <v>116</v>
      </c>
      <c r="O68" s="46" t="s">
        <v>31</v>
      </c>
      <c r="P68" s="46" t="s">
        <v>55</v>
      </c>
      <c r="Q68" s="27" t="s">
        <v>72</v>
      </c>
      <c r="R68" s="27"/>
      <c r="S68" s="23" t="str">
        <f t="shared" si="1"/>
        <v>WHT_0300:NR:INDIA:17/04/2013:</v>
      </c>
      <c r="T68" s="23" t="str">
        <f t="shared" si="0"/>
        <v>20:O:O</v>
      </c>
      <c r="U68" s="46">
        <v>20</v>
      </c>
      <c r="V68" s="23"/>
      <c r="W68" t="s">
        <v>114</v>
      </c>
      <c r="X68" s="23"/>
      <c r="Y68" t="s">
        <v>114</v>
      </c>
      <c r="AB68" s="46" t="s">
        <v>74</v>
      </c>
      <c r="AC68" s="46" t="s">
        <v>114</v>
      </c>
    </row>
    <row r="69" spans="2:29" ht="15">
      <c r="B69" t="s">
        <v>165</v>
      </c>
      <c r="C69" t="s">
        <v>358</v>
      </c>
      <c r="E69" t="str">
        <f t="shared" si="2"/>
        <v>WHT_0221RNORWA</v>
      </c>
      <c r="F69" s="27" t="str">
        <f t="shared" si="3"/>
        <v>01/01/2001:</v>
      </c>
      <c r="M69" s="46" t="s">
        <v>96</v>
      </c>
      <c r="N69" s="28" t="s">
        <v>116</v>
      </c>
      <c r="O69" s="46" t="s">
        <v>31</v>
      </c>
      <c r="P69" s="46" t="s">
        <v>59</v>
      </c>
      <c r="Q69" s="27" t="s">
        <v>72</v>
      </c>
      <c r="R69" s="27"/>
      <c r="S69" s="23" t="str">
        <f t="shared" si="1"/>
        <v>WHT_0300:NR:NORWA:17/04/2013:</v>
      </c>
      <c r="T69" s="23" t="str">
        <f t="shared" si="0"/>
        <v>20:O:O</v>
      </c>
      <c r="U69" s="46">
        <v>20</v>
      </c>
      <c r="V69" s="23"/>
      <c r="W69" t="s">
        <v>114</v>
      </c>
      <c r="X69" s="23"/>
      <c r="Y69" t="s">
        <v>114</v>
      </c>
      <c r="AB69" s="46" t="s">
        <v>74</v>
      </c>
      <c r="AC69" s="46" t="s">
        <v>114</v>
      </c>
    </row>
    <row r="70" spans="2:29" ht="15">
      <c r="B70" t="s">
        <v>166</v>
      </c>
      <c r="C70" t="s">
        <v>358</v>
      </c>
      <c r="E70" t="str">
        <f t="shared" si="2"/>
        <v>WHT_0221ROTR</v>
      </c>
      <c r="F70" s="27" t="str">
        <f t="shared" si="3"/>
        <v>01/01/2001:</v>
      </c>
      <c r="M70" s="46" t="s">
        <v>96</v>
      </c>
      <c r="N70" s="28" t="s">
        <v>116</v>
      </c>
      <c r="O70" s="46" t="s">
        <v>31</v>
      </c>
      <c r="P70" s="46" t="s">
        <v>71</v>
      </c>
      <c r="Q70" s="27" t="s">
        <v>72</v>
      </c>
      <c r="R70" s="27"/>
      <c r="S70" s="23" t="str">
        <f t="shared" si="1"/>
        <v>WHT_0300:NR:OTR:17/04/2013:</v>
      </c>
      <c r="T70" s="23" t="str">
        <f t="shared" si="0"/>
        <v>20:O:O</v>
      </c>
      <c r="U70" s="46">
        <v>20</v>
      </c>
      <c r="V70" s="23"/>
      <c r="W70" t="s">
        <v>114</v>
      </c>
      <c r="X70" s="23"/>
      <c r="Y70" t="s">
        <v>114</v>
      </c>
      <c r="AB70" s="46" t="s">
        <v>74</v>
      </c>
      <c r="AC70" s="46" t="s">
        <v>114</v>
      </c>
    </row>
    <row r="71" spans="2:29" ht="15">
      <c r="B71" t="s">
        <v>167</v>
      </c>
      <c r="C71" t="s">
        <v>358</v>
      </c>
      <c r="E71" t="str">
        <f t="shared" si="2"/>
        <v>WHT_0221RSWEDE</v>
      </c>
      <c r="F71" s="27" t="str">
        <f t="shared" si="3"/>
        <v>01/01/2001:</v>
      </c>
      <c r="M71" s="46" t="s">
        <v>96</v>
      </c>
      <c r="N71" s="28" t="s">
        <v>116</v>
      </c>
      <c r="O71" s="46" t="s">
        <v>31</v>
      </c>
      <c r="P71" s="46" t="s">
        <v>78</v>
      </c>
      <c r="Q71" s="27" t="s">
        <v>72</v>
      </c>
      <c r="R71" s="27"/>
      <c r="S71" s="23" t="str">
        <f t="shared" si="1"/>
        <v>WHT_0300:NR:SWEDE:17/04/2013:</v>
      </c>
      <c r="T71" s="23" t="str">
        <f t="shared" si="0"/>
        <v>20:O:O</v>
      </c>
      <c r="U71" s="46">
        <v>20</v>
      </c>
      <c r="V71" s="23"/>
      <c r="W71" t="s">
        <v>114</v>
      </c>
      <c r="X71" s="23"/>
      <c r="Y71" t="s">
        <v>114</v>
      </c>
      <c r="AB71" s="46" t="s">
        <v>74</v>
      </c>
      <c r="AC71" s="46" t="s">
        <v>114</v>
      </c>
    </row>
    <row r="72" spans="2:29" ht="15">
      <c r="B72" t="s">
        <v>168</v>
      </c>
      <c r="C72" t="s">
        <v>358</v>
      </c>
      <c r="E72" t="str">
        <f t="shared" si="2"/>
        <v>WHT_0221RZAMBI</v>
      </c>
      <c r="F72" s="27" t="str">
        <f t="shared" si="3"/>
        <v>01/01/2001:</v>
      </c>
      <c r="M72" s="46" t="s">
        <v>96</v>
      </c>
      <c r="N72" s="28" t="s">
        <v>116</v>
      </c>
      <c r="O72" s="46" t="s">
        <v>31</v>
      </c>
      <c r="P72" s="46" t="s">
        <v>87</v>
      </c>
      <c r="Q72" s="27" t="s">
        <v>72</v>
      </c>
      <c r="R72" s="27"/>
      <c r="S72" s="23" t="str">
        <f t="shared" si="1"/>
        <v>WHT_0300:NR:ZAMBI:17/04/2013:</v>
      </c>
      <c r="T72" s="23" t="str">
        <f t="shared" si="0"/>
        <v>20:O:O</v>
      </c>
      <c r="U72" s="46">
        <v>20</v>
      </c>
      <c r="V72" s="23"/>
      <c r="W72" t="s">
        <v>114</v>
      </c>
      <c r="X72" s="23"/>
      <c r="Y72" t="s">
        <v>114</v>
      </c>
      <c r="AB72" s="46" t="s">
        <v>74</v>
      </c>
      <c r="AC72" s="46" t="s">
        <v>114</v>
      </c>
    </row>
    <row r="73" spans="2:29" ht="15">
      <c r="B73" t="s">
        <v>169</v>
      </c>
      <c r="C73" t="s">
        <v>353</v>
      </c>
      <c r="E73" t="str">
        <f t="shared" si="2"/>
        <v>WHT_0222NRCANAD</v>
      </c>
      <c r="F73" s="27" t="str">
        <f t="shared" si="3"/>
        <v>01/01/2001:</v>
      </c>
      <c r="M73" s="46" t="s">
        <v>96</v>
      </c>
      <c r="N73" s="28" t="s">
        <v>116</v>
      </c>
      <c r="O73" s="46" t="s">
        <v>38</v>
      </c>
      <c r="P73" s="46" t="s">
        <v>40</v>
      </c>
      <c r="Q73" s="27" t="s">
        <v>72</v>
      </c>
      <c r="R73" s="27"/>
      <c r="S73" s="23" t="str">
        <f t="shared" si="1"/>
        <v>WHT_0300:R:CANAD:17/04/2013:</v>
      </c>
      <c r="T73" s="23" t="str">
        <f t="shared" si="0"/>
        <v>15:Y:N</v>
      </c>
      <c r="U73" s="46">
        <v>15</v>
      </c>
      <c r="V73" s="23"/>
      <c r="W73" t="s">
        <v>73</v>
      </c>
      <c r="X73" s="23"/>
      <c r="Y73" t="s">
        <v>74</v>
      </c>
      <c r="AB73" s="46" t="s">
        <v>73</v>
      </c>
      <c r="AC73" s="46" t="s">
        <v>73</v>
      </c>
    </row>
    <row r="74" spans="2:29" ht="15">
      <c r="B74" t="s">
        <v>171</v>
      </c>
      <c r="C74" t="s">
        <v>353</v>
      </c>
      <c r="E74" t="str">
        <f t="shared" si="2"/>
        <v>WHT_0222NRDENMA</v>
      </c>
      <c r="F74" s="27" t="str">
        <f t="shared" si="3"/>
        <v>01/01/2001:</v>
      </c>
      <c r="M74" s="46" t="s">
        <v>96</v>
      </c>
      <c r="N74" s="28" t="s">
        <v>116</v>
      </c>
      <c r="O74" s="46" t="s">
        <v>38</v>
      </c>
      <c r="P74" s="46" t="s">
        <v>45</v>
      </c>
      <c r="Q74" s="27" t="s">
        <v>72</v>
      </c>
      <c r="R74" s="27"/>
      <c r="S74" s="23" t="str">
        <f aca="true" t="shared" si="4" ref="S74:S137">CONCATENATE(M74,":",O74,":",P74,":",Q74,":",R74)</f>
        <v>WHT_0300:R:DENMA:17/04/2013:</v>
      </c>
      <c r="T74" s="23" t="str">
        <f t="shared" si="0"/>
        <v>20:Y:N</v>
      </c>
      <c r="U74" s="46">
        <v>20</v>
      </c>
      <c r="V74" s="23"/>
      <c r="W74" t="s">
        <v>73</v>
      </c>
      <c r="X74" s="23"/>
      <c r="Y74" t="s">
        <v>74</v>
      </c>
      <c r="AB74" s="46" t="s">
        <v>73</v>
      </c>
      <c r="AC74" s="46" t="s">
        <v>73</v>
      </c>
    </row>
    <row r="75" spans="2:29" ht="15">
      <c r="B75" t="s">
        <v>172</v>
      </c>
      <c r="C75" t="s">
        <v>353</v>
      </c>
      <c r="E75" t="str">
        <f t="shared" si="2"/>
        <v>WHT_0222NRGBR</v>
      </c>
      <c r="F75" s="27" t="str">
        <f t="shared" si="3"/>
        <v>01/01/2001:</v>
      </c>
      <c r="M75" s="46" t="s">
        <v>96</v>
      </c>
      <c r="N75" s="28" t="s">
        <v>116</v>
      </c>
      <c r="O75" s="46" t="s">
        <v>38</v>
      </c>
      <c r="P75" s="46" t="s">
        <v>83</v>
      </c>
      <c r="Q75" s="27" t="s">
        <v>72</v>
      </c>
      <c r="R75" s="27"/>
      <c r="S75" s="23" t="str">
        <f t="shared" si="4"/>
        <v>WHT_0300:R:GBR:17/04/2013:</v>
      </c>
      <c r="T75" s="23" t="str">
        <f t="shared" si="0"/>
        <v>15:Y:N</v>
      </c>
      <c r="U75" s="46">
        <v>15</v>
      </c>
      <c r="V75" s="23"/>
      <c r="W75" t="s">
        <v>73</v>
      </c>
      <c r="X75" s="23"/>
      <c r="Y75" t="s">
        <v>74</v>
      </c>
      <c r="AB75" s="46" t="s">
        <v>73</v>
      </c>
      <c r="AC75" s="46" t="s">
        <v>73</v>
      </c>
    </row>
    <row r="76" spans="2:29" ht="15">
      <c r="B76" t="s">
        <v>173</v>
      </c>
      <c r="C76" t="s">
        <v>353</v>
      </c>
      <c r="E76" t="str">
        <f t="shared" si="2"/>
        <v>WHT_0222NRGERMA</v>
      </c>
      <c r="F76" s="27" t="str">
        <f t="shared" si="3"/>
        <v>01/01/2001:</v>
      </c>
      <c r="M76" s="46" t="s">
        <v>96</v>
      </c>
      <c r="N76" s="28" t="s">
        <v>116</v>
      </c>
      <c r="O76" s="46" t="s">
        <v>38</v>
      </c>
      <c r="P76" s="46" t="s">
        <v>50</v>
      </c>
      <c r="Q76" s="27" t="s">
        <v>72</v>
      </c>
      <c r="R76" s="27"/>
      <c r="S76" s="23" t="str">
        <f t="shared" si="4"/>
        <v>WHT_0300:R:GERMA:17/04/2013:</v>
      </c>
      <c r="T76" s="23" t="str">
        <f t="shared" si="0"/>
        <v>15:Y:N</v>
      </c>
      <c r="U76" s="46">
        <v>15</v>
      </c>
      <c r="V76" s="23"/>
      <c r="W76" t="s">
        <v>73</v>
      </c>
      <c r="X76" s="23"/>
      <c r="Y76" t="s">
        <v>74</v>
      </c>
      <c r="AB76" s="46" t="s">
        <v>73</v>
      </c>
      <c r="AC76" s="46" t="s">
        <v>73</v>
      </c>
    </row>
    <row r="77" spans="2:29" ht="15">
      <c r="B77" t="s">
        <v>174</v>
      </c>
      <c r="C77" t="s">
        <v>353</v>
      </c>
      <c r="E77" t="str">
        <f t="shared" si="2"/>
        <v>WHT_0222NRINDIA</v>
      </c>
      <c r="F77" s="27" t="str">
        <f t="shared" si="3"/>
        <v>01/01/2001:</v>
      </c>
      <c r="M77" s="46" t="s">
        <v>96</v>
      </c>
      <c r="N77" s="28" t="s">
        <v>116</v>
      </c>
      <c r="O77" s="46" t="s">
        <v>38</v>
      </c>
      <c r="P77" s="46" t="s">
        <v>55</v>
      </c>
      <c r="Q77" s="27" t="s">
        <v>72</v>
      </c>
      <c r="R77" s="27"/>
      <c r="S77" s="23" t="str">
        <f t="shared" si="4"/>
        <v>WHT_0300:R:INDIA:17/04/2013:</v>
      </c>
      <c r="T77" s="23" t="str">
        <f t="shared" si="0"/>
        <v>20:Y:N</v>
      </c>
      <c r="U77" s="46">
        <v>20</v>
      </c>
      <c r="V77" s="23"/>
      <c r="W77" t="s">
        <v>73</v>
      </c>
      <c r="X77" s="23"/>
      <c r="Y77" t="s">
        <v>74</v>
      </c>
      <c r="AB77" s="46" t="s">
        <v>73</v>
      </c>
      <c r="AC77" s="46" t="s">
        <v>73</v>
      </c>
    </row>
    <row r="78" spans="2:29" ht="15">
      <c r="B78" t="s">
        <v>175</v>
      </c>
      <c r="C78" t="s">
        <v>353</v>
      </c>
      <c r="E78" t="str">
        <f t="shared" si="2"/>
        <v>WHT_0222NRNORWA</v>
      </c>
      <c r="F78" s="27" t="str">
        <f t="shared" si="3"/>
        <v>01/01/2001:</v>
      </c>
      <c r="M78" s="46" t="s">
        <v>96</v>
      </c>
      <c r="N78" s="28" t="s">
        <v>116</v>
      </c>
      <c r="O78" s="46" t="s">
        <v>38</v>
      </c>
      <c r="P78" s="46" t="s">
        <v>59</v>
      </c>
      <c r="Q78" s="27" t="s">
        <v>72</v>
      </c>
      <c r="R78" s="27"/>
      <c r="S78" s="23" t="str">
        <f t="shared" si="4"/>
        <v>WHT_0300:R:NORWA:17/04/2013:</v>
      </c>
      <c r="T78" s="23" t="str">
        <f t="shared" si="0"/>
        <v>20:Y:N</v>
      </c>
      <c r="U78" s="46">
        <v>20</v>
      </c>
      <c r="V78" s="23"/>
      <c r="W78" t="s">
        <v>73</v>
      </c>
      <c r="X78" s="23"/>
      <c r="Y78" t="s">
        <v>74</v>
      </c>
      <c r="AB78" s="46" t="s">
        <v>73</v>
      </c>
      <c r="AC78" s="46" t="s">
        <v>73</v>
      </c>
    </row>
    <row r="79" spans="2:29" ht="15">
      <c r="B79" t="s">
        <v>176</v>
      </c>
      <c r="C79" t="s">
        <v>353</v>
      </c>
      <c r="E79" t="str">
        <f t="shared" si="2"/>
        <v>WHT_0222NROTR</v>
      </c>
      <c r="F79" s="27" t="str">
        <f t="shared" si="3"/>
        <v>01/01/2001:</v>
      </c>
      <c r="M79" s="46" t="s">
        <v>96</v>
      </c>
      <c r="N79" s="28" t="s">
        <v>116</v>
      </c>
      <c r="O79" s="46" t="s">
        <v>38</v>
      </c>
      <c r="P79" s="46" t="s">
        <v>71</v>
      </c>
      <c r="Q79" s="27" t="s">
        <v>72</v>
      </c>
      <c r="R79" s="27"/>
      <c r="S79" s="23" t="str">
        <f t="shared" si="4"/>
        <v>WHT_0300:R:OTR:17/04/2013:</v>
      </c>
      <c r="T79" s="23" t="str">
        <f t="shared" si="0"/>
        <v>5:Y:N</v>
      </c>
      <c r="U79" s="46">
        <v>5</v>
      </c>
      <c r="V79" s="23"/>
      <c r="W79" t="s">
        <v>73</v>
      </c>
      <c r="X79" s="23"/>
      <c r="Y79" t="s">
        <v>74</v>
      </c>
      <c r="AB79" s="46" t="s">
        <v>73</v>
      </c>
      <c r="AC79" s="46" t="s">
        <v>73</v>
      </c>
    </row>
    <row r="80" spans="2:29" ht="15">
      <c r="B80" t="s">
        <v>177</v>
      </c>
      <c r="C80" t="s">
        <v>353</v>
      </c>
      <c r="E80" t="str">
        <f t="shared" si="2"/>
        <v>WHT_0222NRSWEDE</v>
      </c>
      <c r="F80" s="27" t="str">
        <f t="shared" si="3"/>
        <v>01/01/2001:</v>
      </c>
      <c r="M80" s="46" t="s">
        <v>96</v>
      </c>
      <c r="N80" s="28" t="s">
        <v>116</v>
      </c>
      <c r="O80" s="46" t="s">
        <v>38</v>
      </c>
      <c r="P80" s="46" t="s">
        <v>78</v>
      </c>
      <c r="Q80" s="27" t="s">
        <v>72</v>
      </c>
      <c r="R80" s="27"/>
      <c r="S80" s="23" t="str">
        <f t="shared" si="4"/>
        <v>WHT_0300:R:SWEDE:17/04/2013:</v>
      </c>
      <c r="T80" s="23" t="str">
        <f t="shared" si="0"/>
        <v>20:Y:N</v>
      </c>
      <c r="U80" s="46">
        <v>20</v>
      </c>
      <c r="V80" s="23"/>
      <c r="W80" t="s">
        <v>73</v>
      </c>
      <c r="X80" s="23"/>
      <c r="Y80" t="s">
        <v>74</v>
      </c>
      <c r="AB80" s="46" t="s">
        <v>73</v>
      </c>
      <c r="AC80" s="46" t="s">
        <v>73</v>
      </c>
    </row>
    <row r="81" spans="2:29" ht="15">
      <c r="B81" t="s">
        <v>178</v>
      </c>
      <c r="C81" t="s">
        <v>353</v>
      </c>
      <c r="E81" t="str">
        <f t="shared" si="2"/>
        <v>WHT_0222NRZAMBI</v>
      </c>
      <c r="F81" s="27" t="str">
        <f t="shared" si="3"/>
        <v>01/01/2001:</v>
      </c>
      <c r="M81" s="46" t="s">
        <v>96</v>
      </c>
      <c r="N81" s="28" t="s">
        <v>116</v>
      </c>
      <c r="O81" s="46" t="s">
        <v>38</v>
      </c>
      <c r="P81" s="46" t="s">
        <v>87</v>
      </c>
      <c r="Q81" s="27" t="s">
        <v>72</v>
      </c>
      <c r="R81" s="27"/>
      <c r="S81" s="23" t="str">
        <f t="shared" si="4"/>
        <v>WHT_0300:R:ZAMBI:17/04/2013:</v>
      </c>
      <c r="T81" s="23" t="str">
        <f t="shared" si="0"/>
        <v>20:Y:N</v>
      </c>
      <c r="U81" s="46">
        <v>20</v>
      </c>
      <c r="V81" s="23"/>
      <c r="W81" t="s">
        <v>73</v>
      </c>
      <c r="X81" s="23"/>
      <c r="Y81" t="s">
        <v>74</v>
      </c>
      <c r="AB81" s="46" t="s">
        <v>73</v>
      </c>
      <c r="AC81" s="46" t="s">
        <v>73</v>
      </c>
    </row>
    <row r="82" spans="2:29" ht="15">
      <c r="B82" t="s">
        <v>179</v>
      </c>
      <c r="C82" t="s">
        <v>170</v>
      </c>
      <c r="E82" t="str">
        <f t="shared" si="2"/>
        <v>WHT_0222RCANAD</v>
      </c>
      <c r="F82" s="27" t="str">
        <f t="shared" si="3"/>
        <v>01/01/2001:</v>
      </c>
      <c r="M82" s="46" t="s">
        <v>99</v>
      </c>
      <c r="N82" s="28" t="s">
        <v>117</v>
      </c>
      <c r="O82" s="46" t="s">
        <v>31</v>
      </c>
      <c r="P82" s="46" t="s">
        <v>40</v>
      </c>
      <c r="Q82" s="27" t="s">
        <v>141</v>
      </c>
      <c r="R82" s="27"/>
      <c r="S82" s="23" t="str">
        <f t="shared" si="4"/>
        <v>WHT_0333:NR:CANAD:01/01/2001:</v>
      </c>
      <c r="T82" s="23" t="str">
        <f t="shared" si="0"/>
        <v>20:Y:Y</v>
      </c>
      <c r="U82" s="46">
        <v>20</v>
      </c>
      <c r="V82" s="23"/>
      <c r="W82" t="s">
        <v>73</v>
      </c>
      <c r="X82" s="23"/>
      <c r="Y82" t="s">
        <v>73</v>
      </c>
      <c r="AB82" s="46" t="s">
        <v>74</v>
      </c>
      <c r="AC82" s="46" t="s">
        <v>73</v>
      </c>
    </row>
    <row r="83" spans="2:29" ht="15">
      <c r="B83" t="s">
        <v>180</v>
      </c>
      <c r="C83" t="s">
        <v>170</v>
      </c>
      <c r="E83" t="str">
        <f t="shared" si="2"/>
        <v>WHT_0222RDENMA</v>
      </c>
      <c r="F83" s="27" t="str">
        <f t="shared" si="3"/>
        <v>01/01/2001:</v>
      </c>
      <c r="M83" s="46" t="s">
        <v>99</v>
      </c>
      <c r="N83" s="28" t="s">
        <v>117</v>
      </c>
      <c r="O83" s="46" t="s">
        <v>31</v>
      </c>
      <c r="P83" s="46" t="s">
        <v>45</v>
      </c>
      <c r="Q83" s="27" t="s">
        <v>141</v>
      </c>
      <c r="R83" s="27"/>
      <c r="S83" s="23" t="str">
        <f t="shared" si="4"/>
        <v>WHT_0333:NR:DENMA:01/01/2001:</v>
      </c>
      <c r="T83" s="23" t="str">
        <f t="shared" si="0"/>
        <v>20:Y:Y</v>
      </c>
      <c r="U83" s="46">
        <v>20</v>
      </c>
      <c r="V83" s="23"/>
      <c r="W83" t="s">
        <v>73</v>
      </c>
      <c r="X83" s="23"/>
      <c r="Y83" t="s">
        <v>73</v>
      </c>
      <c r="AB83" s="46" t="s">
        <v>74</v>
      </c>
      <c r="AC83" s="46" t="s">
        <v>73</v>
      </c>
    </row>
    <row r="84" spans="2:29" ht="15">
      <c r="B84" t="s">
        <v>181</v>
      </c>
      <c r="C84" t="s">
        <v>170</v>
      </c>
      <c r="E84" t="str">
        <f t="shared" si="2"/>
        <v>WHT_0222RGBR</v>
      </c>
      <c r="F84" s="27" t="str">
        <f t="shared" si="3"/>
        <v>01/01/2001:</v>
      </c>
      <c r="M84" s="46" t="s">
        <v>99</v>
      </c>
      <c r="N84" s="28" t="s">
        <v>117</v>
      </c>
      <c r="O84" s="46" t="s">
        <v>31</v>
      </c>
      <c r="P84" s="46" t="s">
        <v>83</v>
      </c>
      <c r="Q84" s="27" t="s">
        <v>141</v>
      </c>
      <c r="R84" s="27"/>
      <c r="S84" s="23" t="str">
        <f t="shared" si="4"/>
        <v>WHT_0333:NR:GBR:01/01/2001:</v>
      </c>
      <c r="T84" s="23" t="str">
        <f t="shared" si="0"/>
        <v>20:Y:Y</v>
      </c>
      <c r="U84" s="46">
        <v>20</v>
      </c>
      <c r="V84" s="23"/>
      <c r="W84" t="s">
        <v>73</v>
      </c>
      <c r="X84" s="23"/>
      <c r="Y84" t="s">
        <v>73</v>
      </c>
      <c r="AB84" s="46" t="s">
        <v>74</v>
      </c>
      <c r="AC84" s="46" t="s">
        <v>73</v>
      </c>
    </row>
    <row r="85" spans="2:29" ht="15">
      <c r="B85" t="s">
        <v>182</v>
      </c>
      <c r="C85" t="s">
        <v>170</v>
      </c>
      <c r="E85" t="str">
        <f t="shared" si="2"/>
        <v>WHT_0222RGERMA</v>
      </c>
      <c r="F85" s="27" t="str">
        <f t="shared" si="3"/>
        <v>01/01/2001:</v>
      </c>
      <c r="M85" s="46" t="s">
        <v>99</v>
      </c>
      <c r="N85" s="28" t="s">
        <v>117</v>
      </c>
      <c r="O85" s="46" t="s">
        <v>31</v>
      </c>
      <c r="P85" s="46" t="s">
        <v>50</v>
      </c>
      <c r="Q85" s="27" t="s">
        <v>141</v>
      </c>
      <c r="R85" s="27"/>
      <c r="S85" s="23" t="str">
        <f t="shared" si="4"/>
        <v>WHT_0333:NR:GERMA:01/01/2001:</v>
      </c>
      <c r="T85" s="23" t="str">
        <f t="shared" si="0"/>
        <v>20:Y:Y</v>
      </c>
      <c r="U85" s="46">
        <v>20</v>
      </c>
      <c r="V85" s="23"/>
      <c r="W85" t="s">
        <v>73</v>
      </c>
      <c r="X85" s="23"/>
      <c r="Y85" t="s">
        <v>73</v>
      </c>
      <c r="AB85" s="46" t="s">
        <v>74</v>
      </c>
      <c r="AC85" s="46" t="s">
        <v>73</v>
      </c>
    </row>
    <row r="86" spans="2:29" ht="15">
      <c r="B86" t="s">
        <v>183</v>
      </c>
      <c r="C86" t="s">
        <v>170</v>
      </c>
      <c r="E86" t="str">
        <f t="shared" si="2"/>
        <v>WHT_0222RINDIA</v>
      </c>
      <c r="F86" s="27" t="str">
        <f t="shared" si="3"/>
        <v>01/01/2001:</v>
      </c>
      <c r="M86" s="46" t="s">
        <v>99</v>
      </c>
      <c r="N86" s="28" t="s">
        <v>117</v>
      </c>
      <c r="O86" s="46" t="s">
        <v>31</v>
      </c>
      <c r="P86" s="46" t="s">
        <v>55</v>
      </c>
      <c r="Q86" s="27" t="s">
        <v>141</v>
      </c>
      <c r="R86" s="27"/>
      <c r="S86" s="23" t="str">
        <f t="shared" si="4"/>
        <v>WHT_0333:NR:INDIA:01/01/2001:</v>
      </c>
      <c r="T86" s="23" t="str">
        <f t="shared" si="0"/>
        <v>20:Y:Y</v>
      </c>
      <c r="U86" s="46">
        <v>20</v>
      </c>
      <c r="V86" s="23"/>
      <c r="W86" t="s">
        <v>73</v>
      </c>
      <c r="X86" s="23"/>
      <c r="Y86" t="s">
        <v>73</v>
      </c>
      <c r="AB86" s="46" t="s">
        <v>74</v>
      </c>
      <c r="AC86" s="46" t="s">
        <v>73</v>
      </c>
    </row>
    <row r="87" spans="2:29" ht="15">
      <c r="B87" t="s">
        <v>184</v>
      </c>
      <c r="C87" t="s">
        <v>170</v>
      </c>
      <c r="E87" t="str">
        <f t="shared" si="2"/>
        <v>WHT_0222RNORWA</v>
      </c>
      <c r="F87" s="27" t="str">
        <f t="shared" si="3"/>
        <v>01/01/2001:</v>
      </c>
      <c r="M87" s="46" t="s">
        <v>99</v>
      </c>
      <c r="N87" s="28" t="s">
        <v>117</v>
      </c>
      <c r="O87" s="46" t="s">
        <v>31</v>
      </c>
      <c r="P87" s="46" t="s">
        <v>59</v>
      </c>
      <c r="Q87" s="27" t="s">
        <v>141</v>
      </c>
      <c r="R87" s="27"/>
      <c r="S87" s="23" t="str">
        <f t="shared" si="4"/>
        <v>WHT_0333:NR:NORWA:01/01/2001:</v>
      </c>
      <c r="T87" s="23" t="str">
        <f t="shared" si="0"/>
        <v>20:Y:Y</v>
      </c>
      <c r="U87" s="46">
        <v>20</v>
      </c>
      <c r="V87" s="23"/>
      <c r="W87" t="s">
        <v>73</v>
      </c>
      <c r="X87" s="23"/>
      <c r="Y87" t="s">
        <v>73</v>
      </c>
      <c r="AB87" s="46" t="s">
        <v>74</v>
      </c>
      <c r="AC87" s="46" t="s">
        <v>73</v>
      </c>
    </row>
    <row r="88" spans="2:29" ht="15">
      <c r="B88" t="s">
        <v>185</v>
      </c>
      <c r="C88" t="s">
        <v>170</v>
      </c>
      <c r="E88" t="str">
        <f t="shared" si="2"/>
        <v>WHT_0222ROTR</v>
      </c>
      <c r="F88" s="27" t="str">
        <f t="shared" si="3"/>
        <v>01/01/2001:</v>
      </c>
      <c r="M88" s="46" t="s">
        <v>99</v>
      </c>
      <c r="N88" s="28" t="s">
        <v>117</v>
      </c>
      <c r="O88" s="46" t="s">
        <v>31</v>
      </c>
      <c r="P88" s="46" t="s">
        <v>71</v>
      </c>
      <c r="Q88" s="27" t="s">
        <v>141</v>
      </c>
      <c r="R88" s="27"/>
      <c r="S88" s="23" t="str">
        <f t="shared" si="4"/>
        <v>WHT_0333:NR:OTR:01/01/2001:</v>
      </c>
      <c r="T88" s="23" t="str">
        <f t="shared" si="0"/>
        <v>20:Y:Y</v>
      </c>
      <c r="U88" s="46">
        <v>20</v>
      </c>
      <c r="V88" s="23"/>
      <c r="W88" t="s">
        <v>73</v>
      </c>
      <c r="X88" s="23"/>
      <c r="Y88" t="s">
        <v>73</v>
      </c>
      <c r="AB88" s="46" t="s">
        <v>74</v>
      </c>
      <c r="AC88" s="46" t="s">
        <v>73</v>
      </c>
    </row>
    <row r="89" spans="2:29" ht="15">
      <c r="B89" t="s">
        <v>186</v>
      </c>
      <c r="C89" t="s">
        <v>170</v>
      </c>
      <c r="E89" t="str">
        <f t="shared" si="2"/>
        <v>WHT_0222RSWEDE</v>
      </c>
      <c r="F89" s="27" t="str">
        <f t="shared" si="3"/>
        <v>01/01/2001:</v>
      </c>
      <c r="M89" s="46" t="s">
        <v>99</v>
      </c>
      <c r="N89" s="28" t="s">
        <v>117</v>
      </c>
      <c r="O89" s="46" t="s">
        <v>31</v>
      </c>
      <c r="P89" s="46" t="s">
        <v>78</v>
      </c>
      <c r="Q89" s="27" t="s">
        <v>141</v>
      </c>
      <c r="R89" s="27"/>
      <c r="S89" s="23" t="str">
        <f t="shared" si="4"/>
        <v>WHT_0333:NR:SWEDE:01/01/2001:</v>
      </c>
      <c r="T89" s="23" t="str">
        <f t="shared" si="0"/>
        <v>20:Y:Y</v>
      </c>
      <c r="U89" s="46">
        <v>20</v>
      </c>
      <c r="V89" s="23"/>
      <c r="W89" t="s">
        <v>73</v>
      </c>
      <c r="X89" s="23"/>
      <c r="Y89" t="s">
        <v>73</v>
      </c>
      <c r="AB89" s="46" t="s">
        <v>74</v>
      </c>
      <c r="AC89" s="46" t="s">
        <v>73</v>
      </c>
    </row>
    <row r="90" spans="2:29" ht="15">
      <c r="B90" t="s">
        <v>187</v>
      </c>
      <c r="C90" t="s">
        <v>170</v>
      </c>
      <c r="E90" t="str">
        <f t="shared" si="2"/>
        <v>WHT_0222RZAMBI</v>
      </c>
      <c r="F90" s="27" t="str">
        <f t="shared" si="3"/>
        <v>01/01/2001:</v>
      </c>
      <c r="M90" s="46" t="s">
        <v>99</v>
      </c>
      <c r="N90" s="28" t="s">
        <v>117</v>
      </c>
      <c r="O90" s="46" t="s">
        <v>31</v>
      </c>
      <c r="P90" s="46" t="s">
        <v>87</v>
      </c>
      <c r="Q90" s="27" t="s">
        <v>141</v>
      </c>
      <c r="R90" s="27"/>
      <c r="S90" s="23" t="str">
        <f t="shared" si="4"/>
        <v>WHT_0333:NR:ZAMBI:01/01/2001:</v>
      </c>
      <c r="T90" s="23" t="str">
        <f t="shared" si="0"/>
        <v>20:Y:Y</v>
      </c>
      <c r="U90" s="46">
        <v>20</v>
      </c>
      <c r="V90" s="23"/>
      <c r="W90" t="s">
        <v>73</v>
      </c>
      <c r="X90" s="23"/>
      <c r="Y90" t="s">
        <v>73</v>
      </c>
      <c r="AB90" s="46" t="s">
        <v>74</v>
      </c>
      <c r="AC90" s="46" t="s">
        <v>73</v>
      </c>
    </row>
    <row r="91" spans="2:29" ht="15">
      <c r="B91" t="s">
        <v>188</v>
      </c>
      <c r="C91" t="s">
        <v>367</v>
      </c>
      <c r="E91" t="str">
        <f t="shared" si="2"/>
        <v>WHT_0300NRCANAD</v>
      </c>
      <c r="F91" s="27" t="str">
        <f t="shared" si="3"/>
        <v>17/04/2013:</v>
      </c>
      <c r="M91" s="46" t="s">
        <v>99</v>
      </c>
      <c r="N91" s="28" t="s">
        <v>117</v>
      </c>
      <c r="O91" s="46" t="s">
        <v>38</v>
      </c>
      <c r="P91" s="46" t="s">
        <v>40</v>
      </c>
      <c r="Q91" s="27" t="s">
        <v>141</v>
      </c>
      <c r="R91" s="27"/>
      <c r="S91" s="23" t="str">
        <f t="shared" si="4"/>
        <v>WHT_0333:R:CANAD:01/01/2001:</v>
      </c>
      <c r="T91" s="23" t="str">
        <f aca="true" t="shared" si="5" ref="T91:T154">CONCATENATE(U91,":",W91,":",Y91)</f>
        <v>10:Y:N</v>
      </c>
      <c r="U91" s="46">
        <v>10</v>
      </c>
      <c r="V91" s="23"/>
      <c r="W91" t="s">
        <v>73</v>
      </c>
      <c r="X91" s="23"/>
      <c r="Y91" t="s">
        <v>74</v>
      </c>
      <c r="AB91" s="46" t="s">
        <v>73</v>
      </c>
      <c r="AC91" s="46" t="s">
        <v>73</v>
      </c>
    </row>
    <row r="92" spans="2:29" ht="15">
      <c r="B92" t="s">
        <v>189</v>
      </c>
      <c r="C92" t="s">
        <v>368</v>
      </c>
      <c r="E92" t="str">
        <f t="shared" si="2"/>
        <v>WHT_0300NRDENMA</v>
      </c>
      <c r="F92" s="27" t="str">
        <f t="shared" si="3"/>
        <v>17/04/2013:</v>
      </c>
      <c r="M92" s="46" t="s">
        <v>99</v>
      </c>
      <c r="N92" s="28" t="s">
        <v>117</v>
      </c>
      <c r="O92" s="46" t="s">
        <v>38</v>
      </c>
      <c r="P92" s="46" t="s">
        <v>45</v>
      </c>
      <c r="Q92" s="27" t="s">
        <v>141</v>
      </c>
      <c r="R92" s="27"/>
      <c r="S92" s="23" t="str">
        <f t="shared" si="4"/>
        <v>WHT_0333:R:DENMA:01/01/2001:</v>
      </c>
      <c r="T92" s="23" t="str">
        <f t="shared" si="5"/>
        <v>10:Y:N</v>
      </c>
      <c r="U92" s="46">
        <v>10</v>
      </c>
      <c r="V92" s="23"/>
      <c r="W92" t="s">
        <v>73</v>
      </c>
      <c r="X92" s="23"/>
      <c r="Y92" t="s">
        <v>74</v>
      </c>
      <c r="AB92" s="46" t="s">
        <v>73</v>
      </c>
      <c r="AC92" s="46" t="s">
        <v>73</v>
      </c>
    </row>
    <row r="93" spans="2:29" ht="15">
      <c r="B93" t="s">
        <v>190</v>
      </c>
      <c r="C93" t="s">
        <v>367</v>
      </c>
      <c r="E93" t="str">
        <f t="shared" si="2"/>
        <v>WHT_0300NRGBR</v>
      </c>
      <c r="F93" s="27" t="str">
        <f t="shared" si="3"/>
        <v>17/04/2013:</v>
      </c>
      <c r="M93" s="46" t="s">
        <v>99</v>
      </c>
      <c r="N93" s="28" t="s">
        <v>117</v>
      </c>
      <c r="O93" s="46" t="s">
        <v>38</v>
      </c>
      <c r="P93" s="46" t="s">
        <v>83</v>
      </c>
      <c r="Q93" s="27" t="s">
        <v>141</v>
      </c>
      <c r="R93" s="27"/>
      <c r="S93" s="23" t="str">
        <f t="shared" si="4"/>
        <v>WHT_0333:R:GBR:01/01/2001:</v>
      </c>
      <c r="T93" s="23" t="str">
        <f t="shared" si="5"/>
        <v>10:Y:N</v>
      </c>
      <c r="U93" s="46">
        <v>10</v>
      </c>
      <c r="V93" s="23"/>
      <c r="W93" t="s">
        <v>73</v>
      </c>
      <c r="X93" s="23"/>
      <c r="Y93" t="s">
        <v>74</v>
      </c>
      <c r="AB93" s="46" t="s">
        <v>73</v>
      </c>
      <c r="AC93" s="46" t="s">
        <v>73</v>
      </c>
    </row>
    <row r="94" spans="2:29" ht="15">
      <c r="B94" t="s">
        <v>191</v>
      </c>
      <c r="C94" t="s">
        <v>367</v>
      </c>
      <c r="E94" t="str">
        <f t="shared" si="2"/>
        <v>WHT_0300NRGERMA</v>
      </c>
      <c r="F94" s="27" t="str">
        <f t="shared" si="3"/>
        <v>17/04/2013:</v>
      </c>
      <c r="M94" s="46" t="s">
        <v>99</v>
      </c>
      <c r="N94" s="28" t="s">
        <v>117</v>
      </c>
      <c r="O94" s="46" t="s">
        <v>38</v>
      </c>
      <c r="P94" s="46" t="s">
        <v>50</v>
      </c>
      <c r="Q94" s="27" t="s">
        <v>141</v>
      </c>
      <c r="R94" s="27"/>
      <c r="S94" s="23" t="str">
        <f t="shared" si="4"/>
        <v>WHT_0333:R:GERMA:01/01/2001:</v>
      </c>
      <c r="T94" s="23" t="str">
        <f t="shared" si="5"/>
        <v>10:Y:N</v>
      </c>
      <c r="U94" s="46">
        <v>10</v>
      </c>
      <c r="V94" s="23"/>
      <c r="W94" t="s">
        <v>73</v>
      </c>
      <c r="X94" s="23"/>
      <c r="Y94" t="s">
        <v>74</v>
      </c>
      <c r="AB94" s="46" t="s">
        <v>73</v>
      </c>
      <c r="AC94" s="46" t="s">
        <v>73</v>
      </c>
    </row>
    <row r="95" spans="2:29" ht="15">
      <c r="B95" t="s">
        <v>192</v>
      </c>
      <c r="C95" t="s">
        <v>368</v>
      </c>
      <c r="E95" t="str">
        <f t="shared" si="2"/>
        <v>WHT_0300NRINDIA</v>
      </c>
      <c r="F95" s="27" t="str">
        <f t="shared" si="3"/>
        <v>17/04/2013:</v>
      </c>
      <c r="M95" s="46" t="s">
        <v>99</v>
      </c>
      <c r="N95" s="28" t="s">
        <v>117</v>
      </c>
      <c r="O95" s="46" t="s">
        <v>38</v>
      </c>
      <c r="P95" s="46" t="s">
        <v>55</v>
      </c>
      <c r="Q95" s="27" t="s">
        <v>141</v>
      </c>
      <c r="R95" s="27"/>
      <c r="S95" s="23" t="str">
        <f t="shared" si="4"/>
        <v>WHT_0333:R:INDIA:01/01/2001:</v>
      </c>
      <c r="T95" s="23" t="str">
        <f t="shared" si="5"/>
        <v>10:Y:N</v>
      </c>
      <c r="U95" s="46">
        <v>10</v>
      </c>
      <c r="V95" s="23"/>
      <c r="W95" t="s">
        <v>73</v>
      </c>
      <c r="X95" s="23"/>
      <c r="Y95" t="s">
        <v>74</v>
      </c>
      <c r="AB95" s="46" t="s">
        <v>73</v>
      </c>
      <c r="AC95" s="46" t="s">
        <v>73</v>
      </c>
    </row>
    <row r="96" spans="2:29" ht="15">
      <c r="B96" t="s">
        <v>193</v>
      </c>
      <c r="C96" t="s">
        <v>368</v>
      </c>
      <c r="E96" t="str">
        <f t="shared" si="2"/>
        <v>WHT_0300NRNORWA</v>
      </c>
      <c r="F96" s="27" t="str">
        <f t="shared" si="3"/>
        <v>17/04/2013:</v>
      </c>
      <c r="M96" s="46" t="s">
        <v>99</v>
      </c>
      <c r="N96" s="28" t="s">
        <v>117</v>
      </c>
      <c r="O96" s="46" t="s">
        <v>38</v>
      </c>
      <c r="P96" s="46" t="s">
        <v>59</v>
      </c>
      <c r="Q96" s="27" t="s">
        <v>141</v>
      </c>
      <c r="R96" s="27"/>
      <c r="S96" s="23" t="str">
        <f t="shared" si="4"/>
        <v>WHT_0333:R:NORWA:01/01/2001:</v>
      </c>
      <c r="T96" s="23" t="str">
        <f t="shared" si="5"/>
        <v>10:Y:N</v>
      </c>
      <c r="U96" s="46">
        <v>10</v>
      </c>
      <c r="V96" s="23"/>
      <c r="W96" t="s">
        <v>73</v>
      </c>
      <c r="X96" s="23"/>
      <c r="Y96" t="s">
        <v>74</v>
      </c>
      <c r="AB96" s="46" t="s">
        <v>73</v>
      </c>
      <c r="AC96" s="46" t="s">
        <v>73</v>
      </c>
    </row>
    <row r="97" spans="2:29" ht="15">
      <c r="B97" t="s">
        <v>194</v>
      </c>
      <c r="C97" t="s">
        <v>368</v>
      </c>
      <c r="E97" t="str">
        <f t="shared" si="2"/>
        <v>WHT_0300NROTR</v>
      </c>
      <c r="F97" s="27" t="str">
        <f t="shared" si="3"/>
        <v>17/04/2013:</v>
      </c>
      <c r="M97" s="46" t="s">
        <v>99</v>
      </c>
      <c r="N97" s="28" t="s">
        <v>117</v>
      </c>
      <c r="O97" s="46" t="s">
        <v>38</v>
      </c>
      <c r="P97" s="46" t="s">
        <v>71</v>
      </c>
      <c r="Q97" s="27" t="s">
        <v>141</v>
      </c>
      <c r="R97" s="27"/>
      <c r="S97" s="23" t="str">
        <f t="shared" si="4"/>
        <v>WHT_0333:R:OTR:01/01/2001:</v>
      </c>
      <c r="T97" s="23" t="str">
        <f t="shared" si="5"/>
        <v>10:Y:N</v>
      </c>
      <c r="U97" s="46">
        <v>10</v>
      </c>
      <c r="V97" s="23"/>
      <c r="W97" t="s">
        <v>73</v>
      </c>
      <c r="X97" s="23"/>
      <c r="Y97" t="s">
        <v>74</v>
      </c>
      <c r="AB97" s="46" t="s">
        <v>73</v>
      </c>
      <c r="AC97" s="46" t="s">
        <v>73</v>
      </c>
    </row>
    <row r="98" spans="2:29" ht="15">
      <c r="B98" t="s">
        <v>195</v>
      </c>
      <c r="C98" t="s">
        <v>368</v>
      </c>
      <c r="E98" t="str">
        <f t="shared" si="2"/>
        <v>WHT_0300NRSWEDE</v>
      </c>
      <c r="F98" s="27" t="str">
        <f t="shared" si="3"/>
        <v>17/04/2013:</v>
      </c>
      <c r="M98" s="46" t="s">
        <v>99</v>
      </c>
      <c r="N98" s="28" t="s">
        <v>117</v>
      </c>
      <c r="O98" s="46" t="s">
        <v>38</v>
      </c>
      <c r="P98" s="46" t="s">
        <v>78</v>
      </c>
      <c r="Q98" s="27" t="s">
        <v>141</v>
      </c>
      <c r="R98" s="27"/>
      <c r="S98" s="23" t="str">
        <f t="shared" si="4"/>
        <v>WHT_0333:R:SWEDE:01/01/2001:</v>
      </c>
      <c r="T98" s="23" t="str">
        <f t="shared" si="5"/>
        <v>10:Y:N</v>
      </c>
      <c r="U98" s="46">
        <v>10</v>
      </c>
      <c r="V98" s="23"/>
      <c r="W98" t="s">
        <v>73</v>
      </c>
      <c r="X98" s="23"/>
      <c r="Y98" t="s">
        <v>74</v>
      </c>
      <c r="AB98" s="46" t="s">
        <v>73</v>
      </c>
      <c r="AC98" s="46" t="s">
        <v>73</v>
      </c>
    </row>
    <row r="99" spans="2:29" ht="15">
      <c r="B99" t="s">
        <v>196</v>
      </c>
      <c r="C99" t="s">
        <v>368</v>
      </c>
      <c r="E99" t="str">
        <f t="shared" si="2"/>
        <v>WHT_0300NRZAMBI</v>
      </c>
      <c r="F99" s="27" t="str">
        <f t="shared" si="3"/>
        <v>17/04/2013:</v>
      </c>
      <c r="M99" s="46" t="s">
        <v>99</v>
      </c>
      <c r="N99" s="28" t="s">
        <v>117</v>
      </c>
      <c r="O99" s="46" t="s">
        <v>38</v>
      </c>
      <c r="P99" s="46" t="s">
        <v>87</v>
      </c>
      <c r="Q99" s="27" t="s">
        <v>141</v>
      </c>
      <c r="R99" s="27"/>
      <c r="S99" s="23" t="str">
        <f t="shared" si="4"/>
        <v>WHT_0333:R:ZAMBI:01/01/2001:</v>
      </c>
      <c r="T99" s="23" t="str">
        <f t="shared" si="5"/>
        <v>10:Y:N</v>
      </c>
      <c r="U99" s="46">
        <v>10</v>
      </c>
      <c r="V99" s="23"/>
      <c r="W99" t="s">
        <v>73</v>
      </c>
      <c r="X99" s="23"/>
      <c r="Y99" t="s">
        <v>74</v>
      </c>
      <c r="AB99" s="46" t="s">
        <v>73</v>
      </c>
      <c r="AC99" s="46" t="s">
        <v>73</v>
      </c>
    </row>
    <row r="100" spans="2:29" ht="15">
      <c r="B100" t="s">
        <v>197</v>
      </c>
      <c r="C100" t="s">
        <v>133</v>
      </c>
      <c r="E100" t="str">
        <f aca="true" t="shared" si="6" ref="E100:E163">CONCATENATE(M73,O73,P73)</f>
        <v>WHT_0300RCANAD</v>
      </c>
      <c r="F100" s="27" t="str">
        <f aca="true" t="shared" si="7" ref="F100:F163">CONCATENATE(Q73,":",R73)</f>
        <v>17/04/2013:</v>
      </c>
      <c r="M100" s="46" t="s">
        <v>98</v>
      </c>
      <c r="N100" s="28" t="s">
        <v>97</v>
      </c>
      <c r="O100" s="46" t="s">
        <v>31</v>
      </c>
      <c r="P100" s="46" t="s">
        <v>40</v>
      </c>
      <c r="Q100" s="27" t="s">
        <v>72</v>
      </c>
      <c r="R100" s="27"/>
      <c r="S100" s="23" t="str">
        <f t="shared" si="4"/>
        <v>WHT_0400:NR:CANAD:17/04/2013:</v>
      </c>
      <c r="T100" s="23" t="str">
        <f t="shared" si="5"/>
        <v>15:O:O</v>
      </c>
      <c r="U100" s="46">
        <v>15</v>
      </c>
      <c r="V100" s="23"/>
      <c r="W100" t="s">
        <v>114</v>
      </c>
      <c r="X100" s="23"/>
      <c r="Y100" t="s">
        <v>114</v>
      </c>
      <c r="AB100" s="46" t="s">
        <v>74</v>
      </c>
      <c r="AC100" s="46" t="s">
        <v>114</v>
      </c>
    </row>
    <row r="101" spans="2:29" ht="15">
      <c r="B101" t="s">
        <v>198</v>
      </c>
      <c r="C101" t="s">
        <v>170</v>
      </c>
      <c r="E101" t="str">
        <f t="shared" si="6"/>
        <v>WHT_0300RDENMA</v>
      </c>
      <c r="F101" s="27" t="str">
        <f t="shared" si="7"/>
        <v>17/04/2013:</v>
      </c>
      <c r="M101" s="46" t="s">
        <v>98</v>
      </c>
      <c r="N101" s="28" t="s">
        <v>97</v>
      </c>
      <c r="O101" s="46" t="s">
        <v>31</v>
      </c>
      <c r="P101" s="46" t="s">
        <v>45</v>
      </c>
      <c r="Q101" s="27" t="s">
        <v>72</v>
      </c>
      <c r="R101" s="27"/>
      <c r="S101" s="23" t="str">
        <f t="shared" si="4"/>
        <v>WHT_0400:NR:DENMA:17/04/2013:</v>
      </c>
      <c r="T101" s="23" t="str">
        <f t="shared" si="5"/>
        <v>20:O:O</v>
      </c>
      <c r="U101" s="46">
        <v>20</v>
      </c>
      <c r="V101" s="23"/>
      <c r="W101" t="s">
        <v>114</v>
      </c>
      <c r="X101" s="23"/>
      <c r="Y101" t="s">
        <v>114</v>
      </c>
      <c r="AB101" s="46" t="s">
        <v>74</v>
      </c>
      <c r="AC101" s="46" t="s">
        <v>114</v>
      </c>
    </row>
    <row r="102" spans="2:29" ht="15">
      <c r="B102" t="s">
        <v>199</v>
      </c>
      <c r="C102" t="s">
        <v>133</v>
      </c>
      <c r="E102" t="str">
        <f t="shared" si="6"/>
        <v>WHT_0300RGBR</v>
      </c>
      <c r="F102" s="27" t="str">
        <f t="shared" si="7"/>
        <v>17/04/2013:</v>
      </c>
      <c r="M102" s="46" t="s">
        <v>98</v>
      </c>
      <c r="N102" s="28" t="s">
        <v>97</v>
      </c>
      <c r="O102" s="46" t="s">
        <v>31</v>
      </c>
      <c r="P102" s="46" t="s">
        <v>83</v>
      </c>
      <c r="Q102" s="27" t="s">
        <v>72</v>
      </c>
      <c r="R102" s="27"/>
      <c r="S102" s="23" t="str">
        <f t="shared" si="4"/>
        <v>WHT_0400:NR:GBR:17/04/2013:</v>
      </c>
      <c r="T102" s="23" t="str">
        <f t="shared" si="5"/>
        <v>12.5:O:O</v>
      </c>
      <c r="U102" s="46">
        <v>12.5</v>
      </c>
      <c r="V102" s="23"/>
      <c r="W102" t="s">
        <v>114</v>
      </c>
      <c r="X102" s="23"/>
      <c r="Y102" t="s">
        <v>114</v>
      </c>
      <c r="AB102" s="46" t="s">
        <v>74</v>
      </c>
      <c r="AC102" s="46" t="s">
        <v>114</v>
      </c>
    </row>
    <row r="103" spans="2:29" ht="15">
      <c r="B103" t="s">
        <v>200</v>
      </c>
      <c r="C103" t="s">
        <v>133</v>
      </c>
      <c r="E103" t="str">
        <f t="shared" si="6"/>
        <v>WHT_0300RGERMA</v>
      </c>
      <c r="F103" s="27" t="str">
        <f t="shared" si="7"/>
        <v>17/04/2013:</v>
      </c>
      <c r="M103" s="46" t="s">
        <v>98</v>
      </c>
      <c r="N103" s="28" t="s">
        <v>97</v>
      </c>
      <c r="O103" s="46" t="s">
        <v>31</v>
      </c>
      <c r="P103" s="46" t="s">
        <v>50</v>
      </c>
      <c r="Q103" s="27" t="s">
        <v>72</v>
      </c>
      <c r="R103" s="27"/>
      <c r="S103" s="23" t="str">
        <f t="shared" si="4"/>
        <v>WHT_0400:NR:GERMA:17/04/2013:</v>
      </c>
      <c r="T103" s="23" t="str">
        <f t="shared" si="5"/>
        <v>15:O:O</v>
      </c>
      <c r="U103" s="46">
        <v>15</v>
      </c>
      <c r="V103" s="23"/>
      <c r="W103" t="s">
        <v>114</v>
      </c>
      <c r="X103" s="23"/>
      <c r="Y103" t="s">
        <v>114</v>
      </c>
      <c r="AB103" s="46" t="s">
        <v>74</v>
      </c>
      <c r="AC103" s="46" t="s">
        <v>114</v>
      </c>
    </row>
    <row r="104" spans="2:29" ht="15">
      <c r="B104" t="s">
        <v>201</v>
      </c>
      <c r="C104" t="s">
        <v>170</v>
      </c>
      <c r="E104" t="str">
        <f t="shared" si="6"/>
        <v>WHT_0300RINDIA</v>
      </c>
      <c r="F104" s="27" t="str">
        <f t="shared" si="7"/>
        <v>17/04/2013:</v>
      </c>
      <c r="M104" s="46" t="s">
        <v>98</v>
      </c>
      <c r="N104" s="28" t="s">
        <v>97</v>
      </c>
      <c r="O104" s="46" t="s">
        <v>31</v>
      </c>
      <c r="P104" s="46" t="s">
        <v>55</v>
      </c>
      <c r="Q104" s="27" t="s">
        <v>72</v>
      </c>
      <c r="R104" s="27"/>
      <c r="S104" s="23" t="str">
        <f t="shared" si="4"/>
        <v>WHT_0400:NR:INDIA:17/04/2013:</v>
      </c>
      <c r="T104" s="23" t="str">
        <f t="shared" si="5"/>
        <v>17.5:O:O</v>
      </c>
      <c r="U104" s="46">
        <v>17.5</v>
      </c>
      <c r="V104" s="23"/>
      <c r="W104" t="s">
        <v>114</v>
      </c>
      <c r="X104" s="23"/>
      <c r="Y104" t="s">
        <v>114</v>
      </c>
      <c r="AB104" s="46" t="s">
        <v>74</v>
      </c>
      <c r="AC104" s="46" t="s">
        <v>114</v>
      </c>
    </row>
    <row r="105" spans="2:29" ht="15">
      <c r="B105" t="s">
        <v>202</v>
      </c>
      <c r="C105" t="s">
        <v>170</v>
      </c>
      <c r="E105" t="str">
        <f t="shared" si="6"/>
        <v>WHT_0300RNORWA</v>
      </c>
      <c r="F105" s="27" t="str">
        <f t="shared" si="7"/>
        <v>17/04/2013:</v>
      </c>
      <c r="M105" s="46" t="s">
        <v>98</v>
      </c>
      <c r="N105" s="28" t="s">
        <v>97</v>
      </c>
      <c r="O105" s="46" t="s">
        <v>31</v>
      </c>
      <c r="P105" s="46" t="s">
        <v>59</v>
      </c>
      <c r="Q105" s="27" t="s">
        <v>72</v>
      </c>
      <c r="R105" s="27"/>
      <c r="S105" s="23" t="str">
        <f t="shared" si="4"/>
        <v>WHT_0400:NR:NORWA:17/04/2013:</v>
      </c>
      <c r="T105" s="23" t="str">
        <f t="shared" si="5"/>
        <v>20:O:O</v>
      </c>
      <c r="U105" s="46">
        <v>20</v>
      </c>
      <c r="V105" s="23"/>
      <c r="W105" t="s">
        <v>114</v>
      </c>
      <c r="X105" s="23"/>
      <c r="Y105" t="s">
        <v>114</v>
      </c>
      <c r="AB105" s="46" t="s">
        <v>74</v>
      </c>
      <c r="AC105" s="46" t="s">
        <v>114</v>
      </c>
    </row>
    <row r="106" spans="2:29" ht="15">
      <c r="B106" t="s">
        <v>203</v>
      </c>
      <c r="C106" t="s">
        <v>204</v>
      </c>
      <c r="E106" t="str">
        <f t="shared" si="6"/>
        <v>WHT_0300ROTR</v>
      </c>
      <c r="F106" s="27" t="str">
        <f t="shared" si="7"/>
        <v>17/04/2013:</v>
      </c>
      <c r="M106" s="46" t="s">
        <v>98</v>
      </c>
      <c r="N106" s="28" t="s">
        <v>97</v>
      </c>
      <c r="O106" s="46" t="s">
        <v>31</v>
      </c>
      <c r="P106" s="46" t="s">
        <v>71</v>
      </c>
      <c r="Q106" s="27" t="s">
        <v>72</v>
      </c>
      <c r="R106" s="27"/>
      <c r="S106" s="23" t="str">
        <f t="shared" si="4"/>
        <v>WHT_0400:NR:OTR:17/04/2013:</v>
      </c>
      <c r="T106" s="23" t="str">
        <f t="shared" si="5"/>
        <v>20:O:O</v>
      </c>
      <c r="U106" s="46">
        <v>20</v>
      </c>
      <c r="V106" s="23"/>
      <c r="W106" t="s">
        <v>114</v>
      </c>
      <c r="X106" s="23"/>
      <c r="Y106" t="s">
        <v>114</v>
      </c>
      <c r="AB106" s="46" t="s">
        <v>74</v>
      </c>
      <c r="AC106" s="46" t="s">
        <v>114</v>
      </c>
    </row>
    <row r="107" spans="2:29" ht="15">
      <c r="B107" t="s">
        <v>205</v>
      </c>
      <c r="C107" t="s">
        <v>170</v>
      </c>
      <c r="E107" t="str">
        <f t="shared" si="6"/>
        <v>WHT_0300RSWEDE</v>
      </c>
      <c r="F107" s="27" t="str">
        <f t="shared" si="7"/>
        <v>17/04/2013:</v>
      </c>
      <c r="M107" s="46" t="s">
        <v>98</v>
      </c>
      <c r="N107" s="28" t="s">
        <v>97</v>
      </c>
      <c r="O107" s="46" t="s">
        <v>31</v>
      </c>
      <c r="P107" s="46" t="s">
        <v>78</v>
      </c>
      <c r="Q107" s="27" t="s">
        <v>72</v>
      </c>
      <c r="R107" s="27"/>
      <c r="S107" s="23" t="str">
        <f t="shared" si="4"/>
        <v>WHT_0400:NR:SWEDE:17/04/2013:</v>
      </c>
      <c r="T107" s="23" t="str">
        <f t="shared" si="5"/>
        <v>20:O:O</v>
      </c>
      <c r="U107" s="46">
        <v>20</v>
      </c>
      <c r="V107" s="23"/>
      <c r="W107" t="s">
        <v>114</v>
      </c>
      <c r="X107" s="23"/>
      <c r="Y107" t="s">
        <v>114</v>
      </c>
      <c r="AB107" s="46" t="s">
        <v>74</v>
      </c>
      <c r="AC107" s="46" t="s">
        <v>114</v>
      </c>
    </row>
    <row r="108" spans="2:29" ht="15">
      <c r="B108" t="s">
        <v>206</v>
      </c>
      <c r="C108" t="s">
        <v>170</v>
      </c>
      <c r="E108" t="str">
        <f t="shared" si="6"/>
        <v>WHT_0300RZAMBI</v>
      </c>
      <c r="F108" s="27" t="str">
        <f t="shared" si="7"/>
        <v>17/04/2013:</v>
      </c>
      <c r="M108" s="46" t="s">
        <v>98</v>
      </c>
      <c r="N108" s="28" t="s">
        <v>97</v>
      </c>
      <c r="O108" s="46" t="s">
        <v>31</v>
      </c>
      <c r="P108" s="46" t="s">
        <v>87</v>
      </c>
      <c r="Q108" s="27" t="s">
        <v>72</v>
      </c>
      <c r="R108" s="27"/>
      <c r="S108" s="23" t="str">
        <f t="shared" si="4"/>
        <v>WHT_0400:NR:ZAMBI:17/04/2013:</v>
      </c>
      <c r="T108" s="23" t="str">
        <f t="shared" si="5"/>
        <v>20:O:O</v>
      </c>
      <c r="U108" s="46">
        <v>20</v>
      </c>
      <c r="V108" s="23"/>
      <c r="W108" t="s">
        <v>114</v>
      </c>
      <c r="X108" s="23"/>
      <c r="Y108" t="s">
        <v>114</v>
      </c>
      <c r="AB108" s="46" t="s">
        <v>74</v>
      </c>
      <c r="AC108" s="46" t="s">
        <v>114</v>
      </c>
    </row>
    <row r="109" spans="2:29" ht="15">
      <c r="B109" t="s">
        <v>207</v>
      </c>
      <c r="C109" t="s">
        <v>353</v>
      </c>
      <c r="E109" t="str">
        <f t="shared" si="6"/>
        <v>WHT_0333NRCANAD</v>
      </c>
      <c r="F109" s="27" t="str">
        <f t="shared" si="7"/>
        <v>01/01/2001:</v>
      </c>
      <c r="M109" s="46" t="s">
        <v>98</v>
      </c>
      <c r="N109" s="28" t="s">
        <v>97</v>
      </c>
      <c r="O109" s="46" t="s">
        <v>38</v>
      </c>
      <c r="P109" s="46" t="s">
        <v>40</v>
      </c>
      <c r="Q109" s="27" t="s">
        <v>72</v>
      </c>
      <c r="R109" s="27"/>
      <c r="S109" s="23" t="str">
        <f t="shared" si="4"/>
        <v>WHT_0400:R:CANAD:17/04/2013:</v>
      </c>
      <c r="T109" s="23" t="str">
        <f t="shared" si="5"/>
        <v>0:N:N</v>
      </c>
      <c r="U109" s="46">
        <v>0</v>
      </c>
      <c r="V109" s="23"/>
      <c r="W109" t="s">
        <v>74</v>
      </c>
      <c r="X109" s="23"/>
      <c r="Y109" t="s">
        <v>74</v>
      </c>
      <c r="AB109" s="46" t="s">
        <v>74</v>
      </c>
      <c r="AC109" s="46" t="s">
        <v>74</v>
      </c>
    </row>
    <row r="110" spans="2:29" ht="15">
      <c r="B110" t="s">
        <v>208</v>
      </c>
      <c r="C110" t="s">
        <v>353</v>
      </c>
      <c r="E110" t="str">
        <f t="shared" si="6"/>
        <v>WHT_0333NRDENMA</v>
      </c>
      <c r="F110" s="27" t="str">
        <f t="shared" si="7"/>
        <v>01/01/2001:</v>
      </c>
      <c r="M110" s="46" t="s">
        <v>98</v>
      </c>
      <c r="N110" s="28" t="s">
        <v>97</v>
      </c>
      <c r="O110" s="46" t="s">
        <v>38</v>
      </c>
      <c r="P110" s="46" t="s">
        <v>45</v>
      </c>
      <c r="Q110" s="27" t="s">
        <v>72</v>
      </c>
      <c r="R110" s="27"/>
      <c r="S110" s="23" t="str">
        <f t="shared" si="4"/>
        <v>WHT_0400:R:DENMA:17/04/2013:</v>
      </c>
      <c r="T110" s="23" t="str">
        <f t="shared" si="5"/>
        <v>0:N:N</v>
      </c>
      <c r="U110" s="46">
        <v>0</v>
      </c>
      <c r="V110" s="23"/>
      <c r="W110" t="s">
        <v>74</v>
      </c>
      <c r="X110" s="23"/>
      <c r="Y110" t="s">
        <v>74</v>
      </c>
      <c r="AB110" s="46" t="s">
        <v>74</v>
      </c>
      <c r="AC110" s="46" t="s">
        <v>74</v>
      </c>
    </row>
    <row r="111" spans="2:29" ht="15">
      <c r="B111" t="s">
        <v>209</v>
      </c>
      <c r="C111" t="s">
        <v>353</v>
      </c>
      <c r="E111" t="str">
        <f t="shared" si="6"/>
        <v>WHT_0333NRGBR</v>
      </c>
      <c r="F111" s="27" t="str">
        <f t="shared" si="7"/>
        <v>01/01/2001:</v>
      </c>
      <c r="M111" s="46" t="s">
        <v>98</v>
      </c>
      <c r="N111" s="28" t="s">
        <v>97</v>
      </c>
      <c r="O111" s="46" t="s">
        <v>38</v>
      </c>
      <c r="P111" s="46" t="s">
        <v>83</v>
      </c>
      <c r="Q111" s="27" t="s">
        <v>72</v>
      </c>
      <c r="R111" s="27"/>
      <c r="S111" s="23" t="str">
        <f t="shared" si="4"/>
        <v>WHT_0400:R:GBR:17/04/2013:</v>
      </c>
      <c r="T111" s="23" t="str">
        <f t="shared" si="5"/>
        <v>0:N:N</v>
      </c>
      <c r="U111" s="46">
        <v>0</v>
      </c>
      <c r="V111" s="23"/>
      <c r="W111" t="s">
        <v>74</v>
      </c>
      <c r="X111" s="23"/>
      <c r="Y111" t="s">
        <v>74</v>
      </c>
      <c r="AB111" s="46" t="s">
        <v>74</v>
      </c>
      <c r="AC111" s="46" t="s">
        <v>74</v>
      </c>
    </row>
    <row r="112" spans="2:29" ht="15">
      <c r="B112" t="s">
        <v>210</v>
      </c>
      <c r="C112" t="s">
        <v>353</v>
      </c>
      <c r="E112" t="str">
        <f t="shared" si="6"/>
        <v>WHT_0333NRGERMA</v>
      </c>
      <c r="F112" s="27" t="str">
        <f t="shared" si="7"/>
        <v>01/01/2001:</v>
      </c>
      <c r="M112" s="46" t="s">
        <v>98</v>
      </c>
      <c r="N112" s="28" t="s">
        <v>97</v>
      </c>
      <c r="O112" s="46" t="s">
        <v>38</v>
      </c>
      <c r="P112" s="46" t="s">
        <v>50</v>
      </c>
      <c r="Q112" s="27" t="s">
        <v>72</v>
      </c>
      <c r="R112" s="27"/>
      <c r="S112" s="23" t="str">
        <f t="shared" si="4"/>
        <v>WHT_0400:R:GERMA:17/04/2013:</v>
      </c>
      <c r="T112" s="23" t="str">
        <f t="shared" si="5"/>
        <v>0:N:N</v>
      </c>
      <c r="U112" s="46">
        <v>0</v>
      </c>
      <c r="V112" s="23"/>
      <c r="W112" t="s">
        <v>74</v>
      </c>
      <c r="X112" s="23"/>
      <c r="Y112" t="s">
        <v>74</v>
      </c>
      <c r="AB112" s="46" t="s">
        <v>74</v>
      </c>
      <c r="AC112" s="46" t="s">
        <v>74</v>
      </c>
    </row>
    <row r="113" spans="2:29" ht="15">
      <c r="B113" t="s">
        <v>211</v>
      </c>
      <c r="C113" t="s">
        <v>353</v>
      </c>
      <c r="E113" t="str">
        <f t="shared" si="6"/>
        <v>WHT_0333NRINDIA</v>
      </c>
      <c r="F113" s="27" t="str">
        <f t="shared" si="7"/>
        <v>01/01/2001:</v>
      </c>
      <c r="M113" s="46" t="s">
        <v>98</v>
      </c>
      <c r="N113" s="28" t="s">
        <v>97</v>
      </c>
      <c r="O113" s="46" t="s">
        <v>38</v>
      </c>
      <c r="P113" s="46" t="s">
        <v>55</v>
      </c>
      <c r="Q113" s="27" t="s">
        <v>72</v>
      </c>
      <c r="R113" s="27"/>
      <c r="S113" s="23" t="str">
        <f t="shared" si="4"/>
        <v>WHT_0400:R:INDIA:17/04/2013:</v>
      </c>
      <c r="T113" s="23" t="str">
        <f t="shared" si="5"/>
        <v>0:N:N</v>
      </c>
      <c r="U113" s="46">
        <v>0</v>
      </c>
      <c r="V113" s="23"/>
      <c r="W113" t="s">
        <v>74</v>
      </c>
      <c r="X113" s="23"/>
      <c r="Y113" t="s">
        <v>74</v>
      </c>
      <c r="AB113" s="46" t="s">
        <v>74</v>
      </c>
      <c r="AC113" s="46" t="s">
        <v>74</v>
      </c>
    </row>
    <row r="114" spans="2:29" ht="15">
      <c r="B114" t="s">
        <v>212</v>
      </c>
      <c r="C114" t="s">
        <v>353</v>
      </c>
      <c r="E114" t="str">
        <f t="shared" si="6"/>
        <v>WHT_0333NRNORWA</v>
      </c>
      <c r="F114" s="27" t="str">
        <f t="shared" si="7"/>
        <v>01/01/2001:</v>
      </c>
      <c r="M114" s="46" t="s">
        <v>98</v>
      </c>
      <c r="N114" s="28" t="s">
        <v>97</v>
      </c>
      <c r="O114" s="46" t="s">
        <v>38</v>
      </c>
      <c r="P114" s="46" t="s">
        <v>59</v>
      </c>
      <c r="Q114" s="27" t="s">
        <v>72</v>
      </c>
      <c r="R114" s="27"/>
      <c r="S114" s="23" t="str">
        <f t="shared" si="4"/>
        <v>WHT_0400:R:NORWA:17/04/2013:</v>
      </c>
      <c r="T114" s="23" t="str">
        <f t="shared" si="5"/>
        <v>0:N:N</v>
      </c>
      <c r="U114" s="46">
        <v>0</v>
      </c>
      <c r="V114" s="23"/>
      <c r="W114" t="s">
        <v>74</v>
      </c>
      <c r="X114" s="23"/>
      <c r="Y114" t="s">
        <v>74</v>
      </c>
      <c r="AB114" s="46" t="s">
        <v>74</v>
      </c>
      <c r="AC114" s="46" t="s">
        <v>74</v>
      </c>
    </row>
    <row r="115" spans="2:29" ht="15">
      <c r="B115" t="s">
        <v>213</v>
      </c>
      <c r="C115" t="s">
        <v>353</v>
      </c>
      <c r="E115" t="str">
        <f t="shared" si="6"/>
        <v>WHT_0333NROTR</v>
      </c>
      <c r="F115" s="27" t="str">
        <f t="shared" si="7"/>
        <v>01/01/2001:</v>
      </c>
      <c r="M115" s="46" t="s">
        <v>98</v>
      </c>
      <c r="N115" s="28" t="s">
        <v>97</v>
      </c>
      <c r="O115" s="46" t="s">
        <v>38</v>
      </c>
      <c r="P115" s="46" t="s">
        <v>71</v>
      </c>
      <c r="Q115" s="27" t="s">
        <v>72</v>
      </c>
      <c r="R115" s="27"/>
      <c r="S115" s="23" t="str">
        <f t="shared" si="4"/>
        <v>WHT_0400:R:OTR:17/04/2013:</v>
      </c>
      <c r="T115" s="23" t="str">
        <f t="shared" si="5"/>
        <v>0:N:N</v>
      </c>
      <c r="U115" s="46">
        <v>0</v>
      </c>
      <c r="V115" s="23"/>
      <c r="W115" t="s">
        <v>74</v>
      </c>
      <c r="X115" s="23"/>
      <c r="Y115" t="s">
        <v>74</v>
      </c>
      <c r="AB115" s="46" t="s">
        <v>74</v>
      </c>
      <c r="AC115" s="46" t="s">
        <v>74</v>
      </c>
    </row>
    <row r="116" spans="2:29" ht="15">
      <c r="B116" t="s">
        <v>214</v>
      </c>
      <c r="C116" t="s">
        <v>353</v>
      </c>
      <c r="E116" t="str">
        <f t="shared" si="6"/>
        <v>WHT_0333NRSWEDE</v>
      </c>
      <c r="F116" s="27" t="str">
        <f t="shared" si="7"/>
        <v>01/01/2001:</v>
      </c>
      <c r="M116" s="46" t="s">
        <v>98</v>
      </c>
      <c r="N116" s="28" t="s">
        <v>97</v>
      </c>
      <c r="O116" s="46" t="s">
        <v>38</v>
      </c>
      <c r="P116" s="46" t="s">
        <v>78</v>
      </c>
      <c r="Q116" s="27" t="s">
        <v>72</v>
      </c>
      <c r="R116" s="27"/>
      <c r="S116" s="23" t="str">
        <f t="shared" si="4"/>
        <v>WHT_0400:R:SWEDE:17/04/2013:</v>
      </c>
      <c r="T116" s="23" t="str">
        <f t="shared" si="5"/>
        <v>0:N:N</v>
      </c>
      <c r="U116" s="46">
        <v>0</v>
      </c>
      <c r="V116" s="23"/>
      <c r="W116" t="s">
        <v>74</v>
      </c>
      <c r="X116" s="23"/>
      <c r="Y116" t="s">
        <v>74</v>
      </c>
      <c r="AB116" s="46" t="s">
        <v>74</v>
      </c>
      <c r="AC116" s="46" t="s">
        <v>74</v>
      </c>
    </row>
    <row r="117" spans="2:29" ht="15">
      <c r="B117" t="s">
        <v>215</v>
      </c>
      <c r="C117" t="s">
        <v>353</v>
      </c>
      <c r="E117" t="str">
        <f t="shared" si="6"/>
        <v>WHT_0333NRZAMBI</v>
      </c>
      <c r="F117" s="27" t="str">
        <f t="shared" si="7"/>
        <v>01/01/2001:</v>
      </c>
      <c r="M117" s="46" t="s">
        <v>98</v>
      </c>
      <c r="N117" s="28" t="s">
        <v>97</v>
      </c>
      <c r="O117" s="46" t="s">
        <v>38</v>
      </c>
      <c r="P117" s="46" t="s">
        <v>87</v>
      </c>
      <c r="Q117" s="27" t="s">
        <v>72</v>
      </c>
      <c r="R117" s="27"/>
      <c r="S117" s="23" t="str">
        <f t="shared" si="4"/>
        <v>WHT_0400:R:ZAMBI:17/04/2013:</v>
      </c>
      <c r="T117" s="23" t="str">
        <f t="shared" si="5"/>
        <v>0:N:N</v>
      </c>
      <c r="U117" s="46">
        <v>0</v>
      </c>
      <c r="V117" s="23"/>
      <c r="W117" t="s">
        <v>74</v>
      </c>
      <c r="X117" s="23"/>
      <c r="Y117" t="s">
        <v>74</v>
      </c>
      <c r="AB117" s="46" t="s">
        <v>74</v>
      </c>
      <c r="AC117" s="46" t="s">
        <v>74</v>
      </c>
    </row>
    <row r="118" spans="2:29" ht="15">
      <c r="B118" t="s">
        <v>216</v>
      </c>
      <c r="C118" t="s">
        <v>125</v>
      </c>
      <c r="E118" t="str">
        <f t="shared" si="6"/>
        <v>WHT_0333RCANAD</v>
      </c>
      <c r="F118" s="27" t="str">
        <f t="shared" si="7"/>
        <v>01/01/2001:</v>
      </c>
      <c r="M118" s="46" t="s">
        <v>103</v>
      </c>
      <c r="N118" s="28" t="s">
        <v>102</v>
      </c>
      <c r="O118" s="46" t="s">
        <v>31</v>
      </c>
      <c r="P118" s="46" t="s">
        <v>40</v>
      </c>
      <c r="Q118" s="27" t="s">
        <v>72</v>
      </c>
      <c r="R118" s="27"/>
      <c r="S118" s="23" t="str">
        <f t="shared" si="4"/>
        <v>WHT_0401:NR:CANAD:17/04/2013:</v>
      </c>
      <c r="T118" s="23" t="str">
        <f t="shared" si="5"/>
        <v>0:N:N</v>
      </c>
      <c r="U118" s="46">
        <v>0</v>
      </c>
      <c r="V118" s="23"/>
      <c r="W118" t="s">
        <v>74</v>
      </c>
      <c r="X118" s="23"/>
      <c r="Y118" t="s">
        <v>74</v>
      </c>
      <c r="AB118" s="46" t="s">
        <v>74</v>
      </c>
      <c r="AC118" s="46" t="s">
        <v>74</v>
      </c>
    </row>
    <row r="119" spans="2:29" ht="15">
      <c r="B119" t="s">
        <v>217</v>
      </c>
      <c r="C119" t="s">
        <v>125</v>
      </c>
      <c r="E119" t="str">
        <f t="shared" si="6"/>
        <v>WHT_0333RDENMA</v>
      </c>
      <c r="F119" s="27" t="str">
        <f t="shared" si="7"/>
        <v>01/01/2001:</v>
      </c>
      <c r="M119" s="46" t="s">
        <v>103</v>
      </c>
      <c r="N119" s="28" t="s">
        <v>102</v>
      </c>
      <c r="O119" s="46" t="s">
        <v>31</v>
      </c>
      <c r="P119" s="46" t="s">
        <v>45</v>
      </c>
      <c r="Q119" s="27" t="s">
        <v>72</v>
      </c>
      <c r="R119" s="27"/>
      <c r="S119" s="23" t="str">
        <f t="shared" si="4"/>
        <v>WHT_0401:NR:DENMA:17/04/2013:</v>
      </c>
      <c r="T119" s="23" t="str">
        <f t="shared" si="5"/>
        <v>0:N:N</v>
      </c>
      <c r="U119" s="46">
        <v>0</v>
      </c>
      <c r="V119" s="23"/>
      <c r="W119" t="s">
        <v>74</v>
      </c>
      <c r="X119" s="23"/>
      <c r="Y119" t="s">
        <v>74</v>
      </c>
      <c r="AB119" s="46" t="s">
        <v>74</v>
      </c>
      <c r="AC119" s="46" t="s">
        <v>74</v>
      </c>
    </row>
    <row r="120" spans="2:29" ht="15">
      <c r="B120" t="s">
        <v>218</v>
      </c>
      <c r="C120" t="s">
        <v>125</v>
      </c>
      <c r="E120" t="str">
        <f t="shared" si="6"/>
        <v>WHT_0333RGBR</v>
      </c>
      <c r="F120" s="27" t="str">
        <f t="shared" si="7"/>
        <v>01/01/2001:</v>
      </c>
      <c r="M120" s="46" t="s">
        <v>103</v>
      </c>
      <c r="N120" s="28" t="s">
        <v>102</v>
      </c>
      <c r="O120" s="46" t="s">
        <v>31</v>
      </c>
      <c r="P120" s="46" t="s">
        <v>83</v>
      </c>
      <c r="Q120" s="27" t="s">
        <v>72</v>
      </c>
      <c r="R120" s="27"/>
      <c r="S120" s="23" t="str">
        <f t="shared" si="4"/>
        <v>WHT_0401:NR:GBR:17/04/2013:</v>
      </c>
      <c r="T120" s="23" t="str">
        <f t="shared" si="5"/>
        <v>0:N:N</v>
      </c>
      <c r="U120" s="46">
        <v>0</v>
      </c>
      <c r="V120" s="23"/>
      <c r="W120" t="s">
        <v>74</v>
      </c>
      <c r="X120" s="23"/>
      <c r="Y120" t="s">
        <v>74</v>
      </c>
      <c r="AB120" s="46" t="s">
        <v>74</v>
      </c>
      <c r="AC120" s="46" t="s">
        <v>74</v>
      </c>
    </row>
    <row r="121" spans="2:29" ht="15">
      <c r="B121" t="s">
        <v>219</v>
      </c>
      <c r="C121" t="s">
        <v>125</v>
      </c>
      <c r="E121" t="str">
        <f t="shared" si="6"/>
        <v>WHT_0333RGERMA</v>
      </c>
      <c r="F121" s="27" t="str">
        <f t="shared" si="7"/>
        <v>01/01/2001:</v>
      </c>
      <c r="M121" s="46" t="s">
        <v>103</v>
      </c>
      <c r="N121" s="28" t="s">
        <v>102</v>
      </c>
      <c r="O121" s="46" t="s">
        <v>31</v>
      </c>
      <c r="P121" s="46" t="s">
        <v>50</v>
      </c>
      <c r="Q121" s="27" t="s">
        <v>72</v>
      </c>
      <c r="R121" s="27"/>
      <c r="S121" s="23" t="str">
        <f t="shared" si="4"/>
        <v>WHT_0401:NR:GERMA:17/04/2013:</v>
      </c>
      <c r="T121" s="23" t="str">
        <f t="shared" si="5"/>
        <v>0:N:N</v>
      </c>
      <c r="U121" s="46">
        <v>0</v>
      </c>
      <c r="V121" s="23"/>
      <c r="W121" t="s">
        <v>74</v>
      </c>
      <c r="X121" s="23"/>
      <c r="Y121" t="s">
        <v>74</v>
      </c>
      <c r="AB121" s="46" t="s">
        <v>74</v>
      </c>
      <c r="AC121" s="46" t="s">
        <v>74</v>
      </c>
    </row>
    <row r="122" spans="2:29" ht="15">
      <c r="B122" t="s">
        <v>220</v>
      </c>
      <c r="C122" t="s">
        <v>125</v>
      </c>
      <c r="E122" t="str">
        <f t="shared" si="6"/>
        <v>WHT_0333RINDIA</v>
      </c>
      <c r="F122" s="27" t="str">
        <f t="shared" si="7"/>
        <v>01/01/2001:</v>
      </c>
      <c r="M122" s="46" t="s">
        <v>103</v>
      </c>
      <c r="N122" s="28" t="s">
        <v>102</v>
      </c>
      <c r="O122" s="46" t="s">
        <v>31</v>
      </c>
      <c r="P122" s="46" t="s">
        <v>55</v>
      </c>
      <c r="Q122" s="27" t="s">
        <v>72</v>
      </c>
      <c r="R122" s="27"/>
      <c r="S122" s="23" t="str">
        <f t="shared" si="4"/>
        <v>WHT_0401:NR:INDIA:17/04/2013:</v>
      </c>
      <c r="T122" s="23" t="str">
        <f t="shared" si="5"/>
        <v>0:N:N</v>
      </c>
      <c r="U122" s="46">
        <v>0</v>
      </c>
      <c r="V122" s="23"/>
      <c r="W122" t="s">
        <v>74</v>
      </c>
      <c r="X122" s="23"/>
      <c r="Y122" t="s">
        <v>74</v>
      </c>
      <c r="AB122" s="46" t="s">
        <v>74</v>
      </c>
      <c r="AC122" s="46" t="s">
        <v>74</v>
      </c>
    </row>
    <row r="123" spans="2:29" ht="15">
      <c r="B123" t="s">
        <v>221</v>
      </c>
      <c r="C123" t="s">
        <v>125</v>
      </c>
      <c r="E123" t="str">
        <f t="shared" si="6"/>
        <v>WHT_0333RNORWA</v>
      </c>
      <c r="F123" s="27" t="str">
        <f t="shared" si="7"/>
        <v>01/01/2001:</v>
      </c>
      <c r="M123" s="46" t="s">
        <v>103</v>
      </c>
      <c r="N123" s="28" t="s">
        <v>102</v>
      </c>
      <c r="O123" s="46" t="s">
        <v>31</v>
      </c>
      <c r="P123" s="46" t="s">
        <v>59</v>
      </c>
      <c r="Q123" s="27" t="s">
        <v>72</v>
      </c>
      <c r="R123" s="27"/>
      <c r="S123" s="23" t="str">
        <f t="shared" si="4"/>
        <v>WHT_0401:NR:NORWA:17/04/2013:</v>
      </c>
      <c r="T123" s="23" t="str">
        <f t="shared" si="5"/>
        <v>0:N:N</v>
      </c>
      <c r="U123" s="46">
        <v>0</v>
      </c>
      <c r="V123" s="23"/>
      <c r="W123" t="s">
        <v>74</v>
      </c>
      <c r="X123" s="23"/>
      <c r="Y123" t="s">
        <v>74</v>
      </c>
      <c r="AB123" s="46" t="s">
        <v>74</v>
      </c>
      <c r="AC123" s="46" t="s">
        <v>74</v>
      </c>
    </row>
    <row r="124" spans="2:29" ht="15">
      <c r="B124" t="s">
        <v>222</v>
      </c>
      <c r="C124" t="s">
        <v>125</v>
      </c>
      <c r="E124" t="str">
        <f t="shared" si="6"/>
        <v>WHT_0333ROTR</v>
      </c>
      <c r="F124" s="27" t="str">
        <f t="shared" si="7"/>
        <v>01/01/2001:</v>
      </c>
      <c r="M124" s="46" t="s">
        <v>103</v>
      </c>
      <c r="N124" s="28" t="s">
        <v>102</v>
      </c>
      <c r="O124" s="46" t="s">
        <v>31</v>
      </c>
      <c r="P124" s="46" t="s">
        <v>71</v>
      </c>
      <c r="Q124" s="27" t="s">
        <v>72</v>
      </c>
      <c r="R124" s="27"/>
      <c r="S124" s="23" t="str">
        <f t="shared" si="4"/>
        <v>WHT_0401:NR:OTR:17/04/2013:</v>
      </c>
      <c r="T124" s="23" t="str">
        <f t="shared" si="5"/>
        <v>0:N:N</v>
      </c>
      <c r="U124" s="46">
        <v>0</v>
      </c>
      <c r="V124" s="23"/>
      <c r="W124" t="s">
        <v>74</v>
      </c>
      <c r="X124" s="23"/>
      <c r="Y124" t="s">
        <v>74</v>
      </c>
      <c r="AB124" s="46" t="s">
        <v>74</v>
      </c>
      <c r="AC124" s="46" t="s">
        <v>74</v>
      </c>
    </row>
    <row r="125" spans="2:29" ht="15">
      <c r="B125" t="s">
        <v>223</v>
      </c>
      <c r="C125" t="s">
        <v>125</v>
      </c>
      <c r="E125" t="str">
        <f t="shared" si="6"/>
        <v>WHT_0333RSWEDE</v>
      </c>
      <c r="F125" s="27" t="str">
        <f t="shared" si="7"/>
        <v>01/01/2001:</v>
      </c>
      <c r="M125" s="46" t="s">
        <v>103</v>
      </c>
      <c r="N125" s="28" t="s">
        <v>102</v>
      </c>
      <c r="O125" s="46" t="s">
        <v>31</v>
      </c>
      <c r="P125" s="46" t="s">
        <v>78</v>
      </c>
      <c r="Q125" s="27" t="s">
        <v>72</v>
      </c>
      <c r="R125" s="27"/>
      <c r="S125" s="23" t="str">
        <f t="shared" si="4"/>
        <v>WHT_0401:NR:SWEDE:17/04/2013:</v>
      </c>
      <c r="T125" s="23" t="str">
        <f t="shared" si="5"/>
        <v>0:N:N</v>
      </c>
      <c r="U125" s="46">
        <v>0</v>
      </c>
      <c r="V125" s="23"/>
      <c r="W125" t="s">
        <v>74</v>
      </c>
      <c r="X125" s="23"/>
      <c r="Y125" t="s">
        <v>74</v>
      </c>
      <c r="AB125" s="46" t="s">
        <v>74</v>
      </c>
      <c r="AC125" s="46" t="s">
        <v>74</v>
      </c>
    </row>
    <row r="126" spans="2:29" ht="15">
      <c r="B126" t="s">
        <v>224</v>
      </c>
      <c r="C126" t="s">
        <v>125</v>
      </c>
      <c r="E126" t="str">
        <f t="shared" si="6"/>
        <v>WHT_0333RZAMBI</v>
      </c>
      <c r="F126" s="27" t="str">
        <f t="shared" si="7"/>
        <v>01/01/2001:</v>
      </c>
      <c r="M126" s="46" t="s">
        <v>103</v>
      </c>
      <c r="N126" s="28" t="s">
        <v>102</v>
      </c>
      <c r="O126" s="46" t="s">
        <v>31</v>
      </c>
      <c r="P126" s="46" t="s">
        <v>87</v>
      </c>
      <c r="Q126" s="27" t="s">
        <v>72</v>
      </c>
      <c r="R126" s="27"/>
      <c r="S126" s="23" t="str">
        <f t="shared" si="4"/>
        <v>WHT_0401:NR:ZAMBI:17/04/2013:</v>
      </c>
      <c r="T126" s="23" t="str">
        <f t="shared" si="5"/>
        <v>0:N:N</v>
      </c>
      <c r="U126" s="46">
        <v>0</v>
      </c>
      <c r="V126" s="23"/>
      <c r="W126" t="s">
        <v>74</v>
      </c>
      <c r="X126" s="23"/>
      <c r="Y126" t="s">
        <v>74</v>
      </c>
      <c r="AB126" s="46" t="s">
        <v>74</v>
      </c>
      <c r="AC126" s="46" t="s">
        <v>74</v>
      </c>
    </row>
    <row r="127" spans="2:29" ht="15">
      <c r="B127" t="s">
        <v>225</v>
      </c>
      <c r="C127" t="s">
        <v>367</v>
      </c>
      <c r="E127" t="str">
        <f t="shared" si="6"/>
        <v>WHT_0400NRCANAD</v>
      </c>
      <c r="F127" s="27" t="str">
        <f t="shared" si="7"/>
        <v>17/04/2013:</v>
      </c>
      <c r="M127" s="46" t="s">
        <v>103</v>
      </c>
      <c r="N127" s="28" t="s">
        <v>102</v>
      </c>
      <c r="O127" s="46" t="s">
        <v>38</v>
      </c>
      <c r="P127" s="46" t="s">
        <v>40</v>
      </c>
      <c r="Q127" s="27" t="s">
        <v>72</v>
      </c>
      <c r="R127" s="27"/>
      <c r="S127" s="23" t="str">
        <f t="shared" si="4"/>
        <v>WHT_0401:R:CANAD:17/04/2013:</v>
      </c>
      <c r="T127" s="23" t="str">
        <f t="shared" si="5"/>
        <v>15:Y:N</v>
      </c>
      <c r="U127" s="46">
        <v>15</v>
      </c>
      <c r="V127" s="23"/>
      <c r="W127" t="s">
        <v>73</v>
      </c>
      <c r="X127" s="23"/>
      <c r="Y127" t="s">
        <v>74</v>
      </c>
      <c r="AB127" s="46" t="s">
        <v>73</v>
      </c>
      <c r="AC127" s="46" t="s">
        <v>73</v>
      </c>
    </row>
    <row r="128" spans="2:29" ht="15">
      <c r="B128" t="s">
        <v>226</v>
      </c>
      <c r="C128" t="s">
        <v>368</v>
      </c>
      <c r="E128" t="str">
        <f t="shared" si="6"/>
        <v>WHT_0400NRDENMA</v>
      </c>
      <c r="F128" s="27" t="str">
        <f t="shared" si="7"/>
        <v>17/04/2013:</v>
      </c>
      <c r="M128" s="46" t="s">
        <v>103</v>
      </c>
      <c r="N128" s="28" t="s">
        <v>102</v>
      </c>
      <c r="O128" s="46" t="s">
        <v>38</v>
      </c>
      <c r="P128" s="46" t="s">
        <v>45</v>
      </c>
      <c r="Q128" s="27" t="s">
        <v>72</v>
      </c>
      <c r="R128" s="27"/>
      <c r="S128" s="23" t="str">
        <f t="shared" si="4"/>
        <v>WHT_0401:R:DENMA:17/04/2013:</v>
      </c>
      <c r="T128" s="23" t="str">
        <f t="shared" si="5"/>
        <v>20:Y:N</v>
      </c>
      <c r="U128" s="46">
        <v>20</v>
      </c>
      <c r="V128" s="23"/>
      <c r="W128" t="s">
        <v>73</v>
      </c>
      <c r="X128" s="23"/>
      <c r="Y128" t="s">
        <v>74</v>
      </c>
      <c r="AB128" s="46" t="s">
        <v>73</v>
      </c>
      <c r="AC128" s="46" t="s">
        <v>73</v>
      </c>
    </row>
    <row r="129" spans="2:29" ht="15">
      <c r="B129" t="s">
        <v>227</v>
      </c>
      <c r="C129" t="s">
        <v>369</v>
      </c>
      <c r="E129" t="str">
        <f t="shared" si="6"/>
        <v>WHT_0400NRGBR</v>
      </c>
      <c r="F129" s="27" t="str">
        <f t="shared" si="7"/>
        <v>17/04/2013:</v>
      </c>
      <c r="M129" s="46" t="s">
        <v>103</v>
      </c>
      <c r="N129" s="28" t="s">
        <v>102</v>
      </c>
      <c r="O129" s="46" t="s">
        <v>38</v>
      </c>
      <c r="P129" s="46" t="s">
        <v>83</v>
      </c>
      <c r="Q129" s="27" t="s">
        <v>72</v>
      </c>
      <c r="R129" s="27"/>
      <c r="S129" s="23" t="str">
        <f t="shared" si="4"/>
        <v>WHT_0401:R:GBR:17/04/2013:</v>
      </c>
      <c r="T129" s="23" t="str">
        <f t="shared" si="5"/>
        <v>12.5:Y:N</v>
      </c>
      <c r="U129" s="46">
        <v>12.5</v>
      </c>
      <c r="V129" s="23"/>
      <c r="W129" t="s">
        <v>73</v>
      </c>
      <c r="X129" s="23"/>
      <c r="Y129" t="s">
        <v>74</v>
      </c>
      <c r="AB129" s="46" t="s">
        <v>73</v>
      </c>
      <c r="AC129" s="46" t="s">
        <v>73</v>
      </c>
    </row>
    <row r="130" spans="2:29" ht="15">
      <c r="B130" t="s">
        <v>228</v>
      </c>
      <c r="C130" t="s">
        <v>367</v>
      </c>
      <c r="E130" t="str">
        <f t="shared" si="6"/>
        <v>WHT_0400NRGERMA</v>
      </c>
      <c r="F130" s="27" t="str">
        <f t="shared" si="7"/>
        <v>17/04/2013:</v>
      </c>
      <c r="M130" s="46" t="s">
        <v>103</v>
      </c>
      <c r="N130" s="28" t="s">
        <v>102</v>
      </c>
      <c r="O130" s="46" t="s">
        <v>38</v>
      </c>
      <c r="P130" s="46" t="s">
        <v>50</v>
      </c>
      <c r="Q130" s="27" t="s">
        <v>72</v>
      </c>
      <c r="R130" s="27"/>
      <c r="S130" s="23" t="str">
        <f t="shared" si="4"/>
        <v>WHT_0401:R:GERMA:17/04/2013:</v>
      </c>
      <c r="T130" s="23" t="str">
        <f t="shared" si="5"/>
        <v>15:Y:N</v>
      </c>
      <c r="U130" s="46">
        <v>15</v>
      </c>
      <c r="V130" s="23"/>
      <c r="W130" t="s">
        <v>73</v>
      </c>
      <c r="X130" s="23"/>
      <c r="Y130" t="s">
        <v>74</v>
      </c>
      <c r="AB130" s="46" t="s">
        <v>73</v>
      </c>
      <c r="AC130" s="46" t="s">
        <v>73</v>
      </c>
    </row>
    <row r="131" spans="2:29" ht="15">
      <c r="B131" t="s">
        <v>229</v>
      </c>
      <c r="C131" t="s">
        <v>370</v>
      </c>
      <c r="E131" t="str">
        <f t="shared" si="6"/>
        <v>WHT_0400NRINDIA</v>
      </c>
      <c r="F131" s="27" t="str">
        <f t="shared" si="7"/>
        <v>17/04/2013:</v>
      </c>
      <c r="M131" s="46" t="s">
        <v>103</v>
      </c>
      <c r="N131" s="28" t="s">
        <v>102</v>
      </c>
      <c r="O131" s="46" t="s">
        <v>38</v>
      </c>
      <c r="P131" s="46" t="s">
        <v>55</v>
      </c>
      <c r="Q131" s="27" t="s">
        <v>72</v>
      </c>
      <c r="R131" s="27"/>
      <c r="S131" s="23" t="str">
        <f t="shared" si="4"/>
        <v>WHT_0401:R:INDIA:17/04/2013:</v>
      </c>
      <c r="T131" s="23" t="str">
        <f t="shared" si="5"/>
        <v>17.5:Y:N</v>
      </c>
      <c r="U131" s="46">
        <v>17.5</v>
      </c>
      <c r="V131" s="23"/>
      <c r="W131" t="s">
        <v>73</v>
      </c>
      <c r="X131" s="23"/>
      <c r="Y131" t="s">
        <v>74</v>
      </c>
      <c r="AB131" s="46" t="s">
        <v>73</v>
      </c>
      <c r="AC131" s="46" t="s">
        <v>73</v>
      </c>
    </row>
    <row r="132" spans="2:29" ht="15">
      <c r="B132" t="s">
        <v>230</v>
      </c>
      <c r="C132" t="s">
        <v>368</v>
      </c>
      <c r="E132" t="str">
        <f t="shared" si="6"/>
        <v>WHT_0400NRNORWA</v>
      </c>
      <c r="F132" s="27" t="str">
        <f t="shared" si="7"/>
        <v>17/04/2013:</v>
      </c>
      <c r="M132" s="46" t="s">
        <v>103</v>
      </c>
      <c r="N132" s="28" t="s">
        <v>102</v>
      </c>
      <c r="O132" s="46" t="s">
        <v>38</v>
      </c>
      <c r="P132" s="46" t="s">
        <v>59</v>
      </c>
      <c r="Q132" s="27" t="s">
        <v>72</v>
      </c>
      <c r="R132" s="27"/>
      <c r="S132" s="23" t="str">
        <f t="shared" si="4"/>
        <v>WHT_0401:R:NORWA:17/04/2013:</v>
      </c>
      <c r="T132" s="23" t="str">
        <f t="shared" si="5"/>
        <v>20:Y:N</v>
      </c>
      <c r="U132" s="46">
        <v>20</v>
      </c>
      <c r="V132" s="23"/>
      <c r="W132" t="s">
        <v>73</v>
      </c>
      <c r="X132" s="23"/>
      <c r="Y132" t="s">
        <v>74</v>
      </c>
      <c r="AB132" s="46" t="s">
        <v>73</v>
      </c>
      <c r="AC132" s="46" t="s">
        <v>73</v>
      </c>
    </row>
    <row r="133" spans="2:29" ht="15">
      <c r="B133" t="s">
        <v>231</v>
      </c>
      <c r="C133" t="s">
        <v>368</v>
      </c>
      <c r="E133" t="str">
        <f t="shared" si="6"/>
        <v>WHT_0400NROTR</v>
      </c>
      <c r="F133" s="27" t="str">
        <f t="shared" si="7"/>
        <v>17/04/2013:</v>
      </c>
      <c r="M133" s="46" t="s">
        <v>103</v>
      </c>
      <c r="N133" s="28" t="s">
        <v>102</v>
      </c>
      <c r="O133" s="46" t="s">
        <v>38</v>
      </c>
      <c r="P133" s="46" t="s">
        <v>71</v>
      </c>
      <c r="Q133" s="27" t="s">
        <v>72</v>
      </c>
      <c r="R133" s="27"/>
      <c r="S133" s="23" t="str">
        <f t="shared" si="4"/>
        <v>WHT_0401:R:OTR:17/04/2013:</v>
      </c>
      <c r="T133" s="23" t="str">
        <f t="shared" si="5"/>
        <v>5:Y:N</v>
      </c>
      <c r="U133" s="46">
        <v>5</v>
      </c>
      <c r="V133" s="23"/>
      <c r="W133" t="s">
        <v>73</v>
      </c>
      <c r="X133" s="23"/>
      <c r="Y133" t="s">
        <v>74</v>
      </c>
      <c r="AB133" s="46" t="s">
        <v>73</v>
      </c>
      <c r="AC133" s="46" t="s">
        <v>73</v>
      </c>
    </row>
    <row r="134" spans="2:29" ht="15">
      <c r="B134" t="s">
        <v>232</v>
      </c>
      <c r="C134" t="s">
        <v>368</v>
      </c>
      <c r="E134" t="str">
        <f t="shared" si="6"/>
        <v>WHT_0400NRSWEDE</v>
      </c>
      <c r="F134" s="27" t="str">
        <f t="shared" si="7"/>
        <v>17/04/2013:</v>
      </c>
      <c r="M134" s="46" t="s">
        <v>103</v>
      </c>
      <c r="N134" s="28" t="s">
        <v>102</v>
      </c>
      <c r="O134" s="46" t="s">
        <v>38</v>
      </c>
      <c r="P134" s="46" t="s">
        <v>78</v>
      </c>
      <c r="Q134" s="27" t="s">
        <v>72</v>
      </c>
      <c r="R134" s="27"/>
      <c r="S134" s="23" t="str">
        <f t="shared" si="4"/>
        <v>WHT_0401:R:SWEDE:17/04/2013:</v>
      </c>
      <c r="T134" s="23" t="str">
        <f t="shared" si="5"/>
        <v>20:Y:N</v>
      </c>
      <c r="U134" s="46">
        <v>20</v>
      </c>
      <c r="V134" s="23"/>
      <c r="W134" t="s">
        <v>73</v>
      </c>
      <c r="X134" s="23"/>
      <c r="Y134" t="s">
        <v>74</v>
      </c>
      <c r="AB134" s="46" t="s">
        <v>73</v>
      </c>
      <c r="AC134" s="46" t="s">
        <v>73</v>
      </c>
    </row>
    <row r="135" spans="2:29" ht="15">
      <c r="B135" t="s">
        <v>233</v>
      </c>
      <c r="C135" t="s">
        <v>368</v>
      </c>
      <c r="E135" t="str">
        <f t="shared" si="6"/>
        <v>WHT_0400NRZAMBI</v>
      </c>
      <c r="F135" s="27" t="str">
        <f t="shared" si="7"/>
        <v>17/04/2013:</v>
      </c>
      <c r="M135" s="46" t="s">
        <v>103</v>
      </c>
      <c r="N135" s="28" t="s">
        <v>102</v>
      </c>
      <c r="O135" s="46" t="s">
        <v>38</v>
      </c>
      <c r="P135" s="46" t="s">
        <v>87</v>
      </c>
      <c r="Q135" s="27" t="s">
        <v>72</v>
      </c>
      <c r="R135" s="27"/>
      <c r="S135" s="23" t="str">
        <f t="shared" si="4"/>
        <v>WHT_0401:R:ZAMBI:17/04/2013:</v>
      </c>
      <c r="T135" s="23" t="str">
        <f t="shared" si="5"/>
        <v>20:Y:N</v>
      </c>
      <c r="U135" s="46">
        <v>20</v>
      </c>
      <c r="V135" s="23"/>
      <c r="W135" t="s">
        <v>73</v>
      </c>
      <c r="X135" s="23"/>
      <c r="Y135" t="s">
        <v>74</v>
      </c>
      <c r="AB135" s="46" t="s">
        <v>73</v>
      </c>
      <c r="AC135" s="46" t="s">
        <v>73</v>
      </c>
    </row>
    <row r="136" spans="2:29" ht="15">
      <c r="B136" t="s">
        <v>234</v>
      </c>
      <c r="C136" t="s">
        <v>127</v>
      </c>
      <c r="E136" t="str">
        <f t="shared" si="6"/>
        <v>WHT_0400RCANAD</v>
      </c>
      <c r="F136" s="27" t="str">
        <f t="shared" si="7"/>
        <v>17/04/2013:</v>
      </c>
      <c r="M136" s="46" t="s">
        <v>95</v>
      </c>
      <c r="N136" s="28" t="s">
        <v>94</v>
      </c>
      <c r="O136" s="46" t="s">
        <v>31</v>
      </c>
      <c r="P136" s="46" t="s">
        <v>40</v>
      </c>
      <c r="Q136" s="27" t="s">
        <v>72</v>
      </c>
      <c r="R136" s="27"/>
      <c r="S136" s="23" t="str">
        <f t="shared" si="4"/>
        <v>WHT_0402:NR:CANAD:17/04/2013:</v>
      </c>
      <c r="T136" s="23" t="str">
        <f t="shared" si="5"/>
        <v>15:O:O</v>
      </c>
      <c r="U136" s="46">
        <v>15</v>
      </c>
      <c r="V136" s="23"/>
      <c r="W136" t="s">
        <v>114</v>
      </c>
      <c r="X136" s="23"/>
      <c r="Y136" t="s">
        <v>114</v>
      </c>
      <c r="AB136" s="46" t="s">
        <v>74</v>
      </c>
      <c r="AC136" s="46" t="s">
        <v>114</v>
      </c>
    </row>
    <row r="137" spans="2:29" ht="15">
      <c r="B137" t="s">
        <v>235</v>
      </c>
      <c r="C137" t="s">
        <v>127</v>
      </c>
      <c r="E137" t="str">
        <f t="shared" si="6"/>
        <v>WHT_0400RDENMA</v>
      </c>
      <c r="F137" s="27" t="str">
        <f t="shared" si="7"/>
        <v>17/04/2013:</v>
      </c>
      <c r="M137" s="46" t="s">
        <v>95</v>
      </c>
      <c r="N137" s="28" t="s">
        <v>94</v>
      </c>
      <c r="O137" s="46" t="s">
        <v>31</v>
      </c>
      <c r="P137" s="46" t="s">
        <v>45</v>
      </c>
      <c r="Q137" s="27" t="s">
        <v>72</v>
      </c>
      <c r="R137" s="27"/>
      <c r="S137" s="23" t="str">
        <f t="shared" si="4"/>
        <v>WHT_0402:NR:DENMA:17/04/2013:</v>
      </c>
      <c r="T137" s="23" t="str">
        <f t="shared" si="5"/>
        <v>20:O:O</v>
      </c>
      <c r="U137" s="46">
        <v>20</v>
      </c>
      <c r="V137" s="23"/>
      <c r="W137" t="s">
        <v>114</v>
      </c>
      <c r="X137" s="23"/>
      <c r="Y137" t="s">
        <v>114</v>
      </c>
      <c r="AB137" s="46" t="s">
        <v>74</v>
      </c>
      <c r="AC137" s="46" t="s">
        <v>114</v>
      </c>
    </row>
    <row r="138" spans="2:29" ht="15">
      <c r="B138" t="s">
        <v>236</v>
      </c>
      <c r="C138" t="s">
        <v>127</v>
      </c>
      <c r="E138" t="str">
        <f t="shared" si="6"/>
        <v>WHT_0400RGBR</v>
      </c>
      <c r="F138" s="27" t="str">
        <f t="shared" si="7"/>
        <v>17/04/2013:</v>
      </c>
      <c r="M138" s="46" t="s">
        <v>95</v>
      </c>
      <c r="N138" s="28" t="s">
        <v>94</v>
      </c>
      <c r="O138" s="46" t="s">
        <v>31</v>
      </c>
      <c r="P138" s="46" t="s">
        <v>83</v>
      </c>
      <c r="Q138" s="27" t="s">
        <v>72</v>
      </c>
      <c r="R138" s="27"/>
      <c r="S138" s="23" t="str">
        <f aca="true" t="shared" si="8" ref="S138:S189">CONCATENATE(M138,":",O138,":",P138,":",Q138,":",R138)</f>
        <v>WHT_0402:NR:GBR:17/04/2013:</v>
      </c>
      <c r="T138" s="23" t="str">
        <f t="shared" si="5"/>
        <v>12.5:O:O</v>
      </c>
      <c r="U138" s="46">
        <v>12.5</v>
      </c>
      <c r="V138" s="23"/>
      <c r="W138" t="s">
        <v>114</v>
      </c>
      <c r="X138" s="23"/>
      <c r="Y138" t="s">
        <v>114</v>
      </c>
      <c r="AB138" s="46" t="s">
        <v>74</v>
      </c>
      <c r="AC138" s="46" t="s">
        <v>114</v>
      </c>
    </row>
    <row r="139" spans="2:29" ht="15">
      <c r="B139" t="s">
        <v>237</v>
      </c>
      <c r="C139" t="s">
        <v>127</v>
      </c>
      <c r="E139" t="str">
        <f t="shared" si="6"/>
        <v>WHT_0400RGERMA</v>
      </c>
      <c r="F139" s="27" t="str">
        <f t="shared" si="7"/>
        <v>17/04/2013:</v>
      </c>
      <c r="M139" s="46" t="s">
        <v>95</v>
      </c>
      <c r="N139" s="28" t="s">
        <v>94</v>
      </c>
      <c r="O139" s="46" t="s">
        <v>31</v>
      </c>
      <c r="P139" s="46" t="s">
        <v>50</v>
      </c>
      <c r="Q139" s="27" t="s">
        <v>72</v>
      </c>
      <c r="R139" s="27"/>
      <c r="S139" s="23" t="str">
        <f t="shared" si="8"/>
        <v>WHT_0402:NR:GERMA:17/04/2013:</v>
      </c>
      <c r="T139" s="23" t="str">
        <f t="shared" si="5"/>
        <v>15:O:O</v>
      </c>
      <c r="U139" s="46">
        <v>15</v>
      </c>
      <c r="V139" s="23"/>
      <c r="W139" t="s">
        <v>114</v>
      </c>
      <c r="X139" s="23"/>
      <c r="Y139" t="s">
        <v>114</v>
      </c>
      <c r="AB139" s="46" t="s">
        <v>74</v>
      </c>
      <c r="AC139" s="46" t="s">
        <v>114</v>
      </c>
    </row>
    <row r="140" spans="2:29" ht="15">
      <c r="B140" t="s">
        <v>238</v>
      </c>
      <c r="C140" t="s">
        <v>127</v>
      </c>
      <c r="E140" t="str">
        <f t="shared" si="6"/>
        <v>WHT_0400RINDIA</v>
      </c>
      <c r="F140" s="27" t="str">
        <f t="shared" si="7"/>
        <v>17/04/2013:</v>
      </c>
      <c r="M140" s="46" t="s">
        <v>95</v>
      </c>
      <c r="N140" s="28" t="s">
        <v>94</v>
      </c>
      <c r="O140" s="46" t="s">
        <v>31</v>
      </c>
      <c r="P140" s="46" t="s">
        <v>55</v>
      </c>
      <c r="Q140" s="27" t="s">
        <v>72</v>
      </c>
      <c r="R140" s="27"/>
      <c r="S140" s="23" t="str">
        <f t="shared" si="8"/>
        <v>WHT_0402:NR:INDIA:17/04/2013:</v>
      </c>
      <c r="T140" s="23" t="str">
        <f t="shared" si="5"/>
        <v>17.5:O:O</v>
      </c>
      <c r="U140" s="46">
        <v>17.5</v>
      </c>
      <c r="V140" s="23"/>
      <c r="W140" t="s">
        <v>114</v>
      </c>
      <c r="X140" s="23"/>
      <c r="Y140" t="s">
        <v>114</v>
      </c>
      <c r="AB140" s="46" t="s">
        <v>74</v>
      </c>
      <c r="AC140" s="46" t="s">
        <v>114</v>
      </c>
    </row>
    <row r="141" spans="2:29" ht="15">
      <c r="B141" t="s">
        <v>239</v>
      </c>
      <c r="C141" t="s">
        <v>127</v>
      </c>
      <c r="E141" t="str">
        <f t="shared" si="6"/>
        <v>WHT_0400RNORWA</v>
      </c>
      <c r="F141" s="27" t="str">
        <f t="shared" si="7"/>
        <v>17/04/2013:</v>
      </c>
      <c r="M141" s="46" t="s">
        <v>95</v>
      </c>
      <c r="N141" s="28" t="s">
        <v>94</v>
      </c>
      <c r="O141" s="46" t="s">
        <v>31</v>
      </c>
      <c r="P141" s="46" t="s">
        <v>59</v>
      </c>
      <c r="Q141" s="27" t="s">
        <v>72</v>
      </c>
      <c r="R141" s="27"/>
      <c r="S141" s="23" t="str">
        <f t="shared" si="8"/>
        <v>WHT_0402:NR:NORWA:17/04/2013:</v>
      </c>
      <c r="T141" s="23" t="str">
        <f t="shared" si="5"/>
        <v>20:O:O</v>
      </c>
      <c r="U141" s="46">
        <v>20</v>
      </c>
      <c r="V141" s="23"/>
      <c r="W141" t="s">
        <v>114</v>
      </c>
      <c r="X141" s="23"/>
      <c r="Y141" t="s">
        <v>114</v>
      </c>
      <c r="AB141" s="46" t="s">
        <v>74</v>
      </c>
      <c r="AC141" s="46" t="s">
        <v>114</v>
      </c>
    </row>
    <row r="142" spans="2:29" ht="15">
      <c r="B142" t="s">
        <v>240</v>
      </c>
      <c r="C142" t="s">
        <v>127</v>
      </c>
      <c r="E142" t="str">
        <f t="shared" si="6"/>
        <v>WHT_0400ROTR</v>
      </c>
      <c r="F142" s="27" t="str">
        <f t="shared" si="7"/>
        <v>17/04/2013:</v>
      </c>
      <c r="M142" s="46" t="s">
        <v>95</v>
      </c>
      <c r="N142" s="28" t="s">
        <v>94</v>
      </c>
      <c r="O142" s="46" t="s">
        <v>31</v>
      </c>
      <c r="P142" s="46" t="s">
        <v>71</v>
      </c>
      <c r="Q142" s="27" t="s">
        <v>72</v>
      </c>
      <c r="R142" s="27"/>
      <c r="S142" s="23" t="str">
        <f t="shared" si="8"/>
        <v>WHT_0402:NR:OTR:17/04/2013:</v>
      </c>
      <c r="T142" s="23" t="str">
        <f t="shared" si="5"/>
        <v>12.5:O:O</v>
      </c>
      <c r="U142" s="46">
        <v>12.5</v>
      </c>
      <c r="V142" s="23"/>
      <c r="W142" t="s">
        <v>114</v>
      </c>
      <c r="X142" s="23"/>
      <c r="Y142" t="s">
        <v>114</v>
      </c>
      <c r="AB142" s="46" t="s">
        <v>74</v>
      </c>
      <c r="AC142" s="46" t="s">
        <v>114</v>
      </c>
    </row>
    <row r="143" spans="2:29" ht="15">
      <c r="B143" t="s">
        <v>241</v>
      </c>
      <c r="C143" t="s">
        <v>127</v>
      </c>
      <c r="E143" t="str">
        <f t="shared" si="6"/>
        <v>WHT_0400RSWEDE</v>
      </c>
      <c r="F143" s="27" t="str">
        <f t="shared" si="7"/>
        <v>17/04/2013:</v>
      </c>
      <c r="M143" s="46" t="s">
        <v>95</v>
      </c>
      <c r="N143" s="28" t="s">
        <v>94</v>
      </c>
      <c r="O143" s="46" t="s">
        <v>31</v>
      </c>
      <c r="P143" s="46" t="s">
        <v>78</v>
      </c>
      <c r="Q143" s="27" t="s">
        <v>72</v>
      </c>
      <c r="R143" s="27"/>
      <c r="S143" s="23" t="str">
        <f t="shared" si="8"/>
        <v>WHT_0402:NR:SWEDE:17/04/2013:</v>
      </c>
      <c r="T143" s="23" t="str">
        <f t="shared" si="5"/>
        <v>20:O:O</v>
      </c>
      <c r="U143" s="46">
        <v>20</v>
      </c>
      <c r="V143" s="23"/>
      <c r="W143" t="s">
        <v>114</v>
      </c>
      <c r="X143" s="23"/>
      <c r="Y143" t="s">
        <v>114</v>
      </c>
      <c r="AB143" s="46" t="s">
        <v>74</v>
      </c>
      <c r="AC143" s="46" t="s">
        <v>114</v>
      </c>
    </row>
    <row r="144" spans="2:29" ht="15">
      <c r="B144" t="s">
        <v>242</v>
      </c>
      <c r="C144" t="s">
        <v>127</v>
      </c>
      <c r="E144" t="str">
        <f t="shared" si="6"/>
        <v>WHT_0400RZAMBI</v>
      </c>
      <c r="F144" s="27" t="str">
        <f t="shared" si="7"/>
        <v>17/04/2013:</v>
      </c>
      <c r="M144" s="46" t="s">
        <v>95</v>
      </c>
      <c r="N144" s="28" t="s">
        <v>94</v>
      </c>
      <c r="O144" s="46" t="s">
        <v>31</v>
      </c>
      <c r="P144" s="46" t="s">
        <v>87</v>
      </c>
      <c r="Q144" s="27" t="s">
        <v>72</v>
      </c>
      <c r="R144" s="27"/>
      <c r="S144" s="23" t="str">
        <f t="shared" si="8"/>
        <v>WHT_0402:NR:ZAMBI:17/04/2013:</v>
      </c>
      <c r="T144" s="23" t="str">
        <f t="shared" si="5"/>
        <v>20:O:O</v>
      </c>
      <c r="U144" s="46">
        <v>20</v>
      </c>
      <c r="V144" s="23"/>
      <c r="W144" t="s">
        <v>114</v>
      </c>
      <c r="X144" s="23"/>
      <c r="Y144" t="s">
        <v>114</v>
      </c>
      <c r="AB144" s="46" t="s">
        <v>74</v>
      </c>
      <c r="AC144" s="46" t="s">
        <v>114</v>
      </c>
    </row>
    <row r="145" spans="2:29" ht="15">
      <c r="B145" t="s">
        <v>243</v>
      </c>
      <c r="C145" t="s">
        <v>127</v>
      </c>
      <c r="E145" t="str">
        <f t="shared" si="6"/>
        <v>WHT_0401NRCANAD</v>
      </c>
      <c r="F145" s="27" t="str">
        <f t="shared" si="7"/>
        <v>17/04/2013:</v>
      </c>
      <c r="M145" s="46" t="s">
        <v>95</v>
      </c>
      <c r="N145" s="28" t="s">
        <v>94</v>
      </c>
      <c r="O145" s="46" t="s">
        <v>38</v>
      </c>
      <c r="P145" s="46" t="s">
        <v>40</v>
      </c>
      <c r="Q145" s="27" t="s">
        <v>72</v>
      </c>
      <c r="R145" s="27"/>
      <c r="S145" s="23" t="str">
        <f t="shared" si="8"/>
        <v>WHT_0402:R:CANAD:17/04/2013:</v>
      </c>
      <c r="T145" s="23" t="str">
        <f t="shared" si="5"/>
        <v>0:N:N</v>
      </c>
      <c r="U145" s="46">
        <v>0</v>
      </c>
      <c r="V145" s="23"/>
      <c r="W145" t="s">
        <v>74</v>
      </c>
      <c r="X145" s="23"/>
      <c r="Y145" t="s">
        <v>74</v>
      </c>
      <c r="AB145" s="46" t="s">
        <v>74</v>
      </c>
      <c r="AC145" s="46" t="s">
        <v>74</v>
      </c>
    </row>
    <row r="146" spans="2:29" ht="15">
      <c r="B146" t="s">
        <v>244</v>
      </c>
      <c r="C146" t="s">
        <v>127</v>
      </c>
      <c r="E146" t="str">
        <f t="shared" si="6"/>
        <v>WHT_0401NRDENMA</v>
      </c>
      <c r="F146" s="27" t="str">
        <f t="shared" si="7"/>
        <v>17/04/2013:</v>
      </c>
      <c r="M146" s="46" t="s">
        <v>95</v>
      </c>
      <c r="N146" s="28" t="s">
        <v>94</v>
      </c>
      <c r="O146" s="46" t="s">
        <v>38</v>
      </c>
      <c r="P146" s="46" t="s">
        <v>45</v>
      </c>
      <c r="Q146" s="27" t="s">
        <v>72</v>
      </c>
      <c r="R146" s="27"/>
      <c r="S146" s="23" t="str">
        <f t="shared" si="8"/>
        <v>WHT_0402:R:DENMA:17/04/2013:</v>
      </c>
      <c r="T146" s="23" t="str">
        <f t="shared" si="5"/>
        <v>0:N:N</v>
      </c>
      <c r="U146" s="46">
        <v>0</v>
      </c>
      <c r="V146" s="23"/>
      <c r="W146" t="s">
        <v>74</v>
      </c>
      <c r="X146" s="23"/>
      <c r="Y146" t="s">
        <v>74</v>
      </c>
      <c r="AB146" s="46" t="s">
        <v>74</v>
      </c>
      <c r="AC146" s="46" t="s">
        <v>74</v>
      </c>
    </row>
    <row r="147" spans="2:29" ht="15">
      <c r="B147" t="s">
        <v>245</v>
      </c>
      <c r="C147" t="s">
        <v>127</v>
      </c>
      <c r="E147" t="str">
        <f t="shared" si="6"/>
        <v>WHT_0401NRGBR</v>
      </c>
      <c r="F147" s="27" t="str">
        <f t="shared" si="7"/>
        <v>17/04/2013:</v>
      </c>
      <c r="M147" s="46" t="s">
        <v>95</v>
      </c>
      <c r="N147" s="28" t="s">
        <v>94</v>
      </c>
      <c r="O147" s="46" t="s">
        <v>38</v>
      </c>
      <c r="P147" s="46" t="s">
        <v>83</v>
      </c>
      <c r="Q147" s="27" t="s">
        <v>72</v>
      </c>
      <c r="R147" s="27"/>
      <c r="S147" s="23" t="str">
        <f t="shared" si="8"/>
        <v>WHT_0402:R:GBR:17/04/2013:</v>
      </c>
      <c r="T147" s="23" t="str">
        <f t="shared" si="5"/>
        <v>0:N:N</v>
      </c>
      <c r="U147" s="46">
        <v>0</v>
      </c>
      <c r="V147" s="23"/>
      <c r="W147" t="s">
        <v>74</v>
      </c>
      <c r="X147" s="23"/>
      <c r="Y147" t="s">
        <v>74</v>
      </c>
      <c r="AB147" s="46" t="s">
        <v>74</v>
      </c>
      <c r="AC147" s="46" t="s">
        <v>74</v>
      </c>
    </row>
    <row r="148" spans="2:29" ht="15">
      <c r="B148" t="s">
        <v>246</v>
      </c>
      <c r="C148" t="s">
        <v>127</v>
      </c>
      <c r="E148" t="str">
        <f t="shared" si="6"/>
        <v>WHT_0401NRGERMA</v>
      </c>
      <c r="F148" s="27" t="str">
        <f t="shared" si="7"/>
        <v>17/04/2013:</v>
      </c>
      <c r="M148" s="46" t="s">
        <v>95</v>
      </c>
      <c r="N148" s="28" t="s">
        <v>94</v>
      </c>
      <c r="O148" s="46" t="s">
        <v>38</v>
      </c>
      <c r="P148" s="46" t="s">
        <v>50</v>
      </c>
      <c r="Q148" s="27" t="s">
        <v>72</v>
      </c>
      <c r="R148" s="27"/>
      <c r="S148" s="23" t="str">
        <f t="shared" si="8"/>
        <v>WHT_0402:R:GERMA:17/04/2013:</v>
      </c>
      <c r="T148" s="23" t="str">
        <f t="shared" si="5"/>
        <v>0:N:N</v>
      </c>
      <c r="U148" s="46">
        <v>0</v>
      </c>
      <c r="V148" s="23"/>
      <c r="W148" t="s">
        <v>74</v>
      </c>
      <c r="X148" s="23"/>
      <c r="Y148" t="s">
        <v>74</v>
      </c>
      <c r="AB148" s="46" t="s">
        <v>74</v>
      </c>
      <c r="AC148" s="46" t="s">
        <v>74</v>
      </c>
    </row>
    <row r="149" spans="2:29" ht="15">
      <c r="B149" t="s">
        <v>247</v>
      </c>
      <c r="C149" t="s">
        <v>127</v>
      </c>
      <c r="E149" t="str">
        <f t="shared" si="6"/>
        <v>WHT_0401NRINDIA</v>
      </c>
      <c r="F149" s="27" t="str">
        <f t="shared" si="7"/>
        <v>17/04/2013:</v>
      </c>
      <c r="M149" s="46" t="s">
        <v>95</v>
      </c>
      <c r="N149" s="28" t="s">
        <v>94</v>
      </c>
      <c r="O149" s="46" t="s">
        <v>38</v>
      </c>
      <c r="P149" s="46" t="s">
        <v>55</v>
      </c>
      <c r="Q149" s="27" t="s">
        <v>72</v>
      </c>
      <c r="R149" s="27"/>
      <c r="S149" s="23" t="str">
        <f t="shared" si="8"/>
        <v>WHT_0402:R:INDIA:17/04/2013:</v>
      </c>
      <c r="T149" s="23" t="str">
        <f t="shared" si="5"/>
        <v>0:N:N</v>
      </c>
      <c r="U149" s="46">
        <v>0</v>
      </c>
      <c r="V149" s="23"/>
      <c r="W149" t="s">
        <v>74</v>
      </c>
      <c r="X149" s="23"/>
      <c r="Y149" t="s">
        <v>74</v>
      </c>
      <c r="AB149" s="46" t="s">
        <v>74</v>
      </c>
      <c r="AC149" s="46" t="s">
        <v>74</v>
      </c>
    </row>
    <row r="150" spans="2:29" ht="15">
      <c r="B150" t="s">
        <v>248</v>
      </c>
      <c r="C150" t="s">
        <v>127</v>
      </c>
      <c r="E150" t="str">
        <f t="shared" si="6"/>
        <v>WHT_0401NRNORWA</v>
      </c>
      <c r="F150" s="27" t="str">
        <f t="shared" si="7"/>
        <v>17/04/2013:</v>
      </c>
      <c r="M150" s="46" t="s">
        <v>95</v>
      </c>
      <c r="N150" s="28" t="s">
        <v>94</v>
      </c>
      <c r="O150" s="46" t="s">
        <v>38</v>
      </c>
      <c r="P150" s="46" t="s">
        <v>59</v>
      </c>
      <c r="Q150" s="27" t="s">
        <v>72</v>
      </c>
      <c r="R150" s="27"/>
      <c r="S150" s="23" t="str">
        <f t="shared" si="8"/>
        <v>WHT_0402:R:NORWA:17/04/2013:</v>
      </c>
      <c r="T150" s="23" t="str">
        <f t="shared" si="5"/>
        <v>0:N:N</v>
      </c>
      <c r="U150" s="46">
        <v>0</v>
      </c>
      <c r="V150" s="23"/>
      <c r="W150" t="s">
        <v>74</v>
      </c>
      <c r="X150" s="23"/>
      <c r="Y150" t="s">
        <v>74</v>
      </c>
      <c r="AB150" s="46" t="s">
        <v>74</v>
      </c>
      <c r="AC150" s="46" t="s">
        <v>74</v>
      </c>
    </row>
    <row r="151" spans="2:29" ht="15">
      <c r="B151" t="s">
        <v>249</v>
      </c>
      <c r="C151" t="s">
        <v>127</v>
      </c>
      <c r="E151" t="str">
        <f t="shared" si="6"/>
        <v>WHT_0401NROTR</v>
      </c>
      <c r="F151" s="27" t="str">
        <f t="shared" si="7"/>
        <v>17/04/2013:</v>
      </c>
      <c r="M151" s="46" t="s">
        <v>95</v>
      </c>
      <c r="N151" s="28" t="s">
        <v>94</v>
      </c>
      <c r="O151" s="46" t="s">
        <v>38</v>
      </c>
      <c r="P151" s="46" t="s">
        <v>71</v>
      </c>
      <c r="Q151" s="27" t="s">
        <v>72</v>
      </c>
      <c r="R151" s="27"/>
      <c r="S151" s="23" t="str">
        <f t="shared" si="8"/>
        <v>WHT_0402:R:OTR:17/04/2013:</v>
      </c>
      <c r="T151" s="23" t="str">
        <f t="shared" si="5"/>
        <v>0:N:N</v>
      </c>
      <c r="U151" s="46">
        <v>0</v>
      </c>
      <c r="V151" s="23"/>
      <c r="W151" t="s">
        <v>74</v>
      </c>
      <c r="X151" s="23"/>
      <c r="Y151" t="s">
        <v>74</v>
      </c>
      <c r="AB151" s="46" t="s">
        <v>74</v>
      </c>
      <c r="AC151" s="46" t="s">
        <v>74</v>
      </c>
    </row>
    <row r="152" spans="2:29" ht="15">
      <c r="B152" t="s">
        <v>250</v>
      </c>
      <c r="C152" t="s">
        <v>127</v>
      </c>
      <c r="E152" t="str">
        <f t="shared" si="6"/>
        <v>WHT_0401NRSWEDE</v>
      </c>
      <c r="F152" s="27" t="str">
        <f t="shared" si="7"/>
        <v>17/04/2013:</v>
      </c>
      <c r="M152" s="46" t="s">
        <v>95</v>
      </c>
      <c r="N152" s="28" t="s">
        <v>94</v>
      </c>
      <c r="O152" s="46" t="s">
        <v>38</v>
      </c>
      <c r="P152" s="46" t="s">
        <v>78</v>
      </c>
      <c r="Q152" s="27" t="s">
        <v>72</v>
      </c>
      <c r="R152" s="27"/>
      <c r="S152" s="23" t="str">
        <f t="shared" si="8"/>
        <v>WHT_0402:R:SWEDE:17/04/2013:</v>
      </c>
      <c r="T152" s="23" t="str">
        <f t="shared" si="5"/>
        <v>0:N:N</v>
      </c>
      <c r="U152" s="46">
        <v>0</v>
      </c>
      <c r="V152" s="23"/>
      <c r="W152" t="s">
        <v>74</v>
      </c>
      <c r="X152" s="23"/>
      <c r="Y152" t="s">
        <v>74</v>
      </c>
      <c r="AB152" s="46" t="s">
        <v>74</v>
      </c>
      <c r="AC152" s="46" t="s">
        <v>74</v>
      </c>
    </row>
    <row r="153" spans="2:29" ht="15">
      <c r="B153" t="s">
        <v>251</v>
      </c>
      <c r="C153" t="s">
        <v>127</v>
      </c>
      <c r="E153" t="str">
        <f t="shared" si="6"/>
        <v>WHT_0401NRZAMBI</v>
      </c>
      <c r="F153" s="27" t="str">
        <f t="shared" si="7"/>
        <v>17/04/2013:</v>
      </c>
      <c r="M153" s="46" t="s">
        <v>95</v>
      </c>
      <c r="N153" s="28" t="s">
        <v>94</v>
      </c>
      <c r="O153" s="46" t="s">
        <v>38</v>
      </c>
      <c r="P153" s="46" t="s">
        <v>87</v>
      </c>
      <c r="Q153" s="27" t="s">
        <v>72</v>
      </c>
      <c r="R153" s="27"/>
      <c r="S153" s="23" t="str">
        <f t="shared" si="8"/>
        <v>WHT_0402:R:ZAMBI:17/04/2013:</v>
      </c>
      <c r="T153" s="23" t="str">
        <f t="shared" si="5"/>
        <v>0:N:N</v>
      </c>
      <c r="U153" s="46">
        <v>0</v>
      </c>
      <c r="V153" s="23"/>
      <c r="W153" t="s">
        <v>74</v>
      </c>
      <c r="X153" s="23"/>
      <c r="Y153" t="s">
        <v>74</v>
      </c>
      <c r="AB153" s="46" t="s">
        <v>74</v>
      </c>
      <c r="AC153" s="46" t="s">
        <v>74</v>
      </c>
    </row>
    <row r="154" spans="2:29" ht="15">
      <c r="B154" t="s">
        <v>252</v>
      </c>
      <c r="C154" t="s">
        <v>133</v>
      </c>
      <c r="E154" t="str">
        <f t="shared" si="6"/>
        <v>WHT_0401RCANAD</v>
      </c>
      <c r="F154" s="27" t="str">
        <f t="shared" si="7"/>
        <v>17/04/2013:</v>
      </c>
      <c r="M154" s="46" t="s">
        <v>101</v>
      </c>
      <c r="N154" s="28" t="s">
        <v>100</v>
      </c>
      <c r="O154" s="46" t="s">
        <v>31</v>
      </c>
      <c r="P154" s="46" t="s">
        <v>40</v>
      </c>
      <c r="Q154" s="27" t="s">
        <v>72</v>
      </c>
      <c r="R154" s="27"/>
      <c r="S154" s="23" t="str">
        <f t="shared" si="8"/>
        <v>WHT_0411:NR:CANAD:17/04/2013:</v>
      </c>
      <c r="T154" s="23" t="str">
        <f t="shared" si="5"/>
        <v>15:Y:Y</v>
      </c>
      <c r="U154" s="46">
        <v>15</v>
      </c>
      <c r="V154" s="23"/>
      <c r="W154" t="s">
        <v>73</v>
      </c>
      <c r="X154" s="23"/>
      <c r="Y154" t="s">
        <v>73</v>
      </c>
      <c r="AB154" s="46" t="s">
        <v>74</v>
      </c>
      <c r="AC154" s="46" t="s">
        <v>73</v>
      </c>
    </row>
    <row r="155" spans="2:29" ht="15">
      <c r="B155" t="s">
        <v>253</v>
      </c>
      <c r="C155" t="s">
        <v>170</v>
      </c>
      <c r="E155" t="str">
        <f t="shared" si="6"/>
        <v>WHT_0401RDENMA</v>
      </c>
      <c r="F155" s="27" t="str">
        <f t="shared" si="7"/>
        <v>17/04/2013:</v>
      </c>
      <c r="M155" s="46" t="s">
        <v>101</v>
      </c>
      <c r="N155" s="28" t="s">
        <v>100</v>
      </c>
      <c r="O155" s="46" t="s">
        <v>31</v>
      </c>
      <c r="P155" s="46" t="s">
        <v>45</v>
      </c>
      <c r="Q155" s="27" t="s">
        <v>72</v>
      </c>
      <c r="R155" s="27"/>
      <c r="S155" s="23" t="str">
        <f t="shared" si="8"/>
        <v>WHT_0411:NR:DENMA:17/04/2013:</v>
      </c>
      <c r="T155" s="23" t="str">
        <f aca="true" t="shared" si="9" ref="T155:T189">CONCATENATE(U155,":",W155,":",Y155)</f>
        <v>20:Y:Y</v>
      </c>
      <c r="U155" s="46">
        <v>20</v>
      </c>
      <c r="V155" s="23"/>
      <c r="W155" t="s">
        <v>73</v>
      </c>
      <c r="X155" s="23"/>
      <c r="Y155" t="s">
        <v>73</v>
      </c>
      <c r="AB155" s="46" t="s">
        <v>74</v>
      </c>
      <c r="AC155" s="46" t="s">
        <v>73</v>
      </c>
    </row>
    <row r="156" spans="2:29" ht="15">
      <c r="B156" t="s">
        <v>254</v>
      </c>
      <c r="C156" t="s">
        <v>255</v>
      </c>
      <c r="E156" t="str">
        <f t="shared" si="6"/>
        <v>WHT_0401RGBR</v>
      </c>
      <c r="F156" s="27" t="str">
        <f t="shared" si="7"/>
        <v>17/04/2013:</v>
      </c>
      <c r="M156" s="46" t="s">
        <v>101</v>
      </c>
      <c r="N156" s="28" t="s">
        <v>100</v>
      </c>
      <c r="O156" s="46" t="s">
        <v>31</v>
      </c>
      <c r="P156" s="46" t="s">
        <v>83</v>
      </c>
      <c r="Q156" s="27" t="s">
        <v>72</v>
      </c>
      <c r="R156" s="27"/>
      <c r="S156" s="23" t="str">
        <f t="shared" si="8"/>
        <v>WHT_0411:NR:GBR:17/04/2013:</v>
      </c>
      <c r="T156" s="23" t="str">
        <f t="shared" si="9"/>
        <v>12.5:Y:Y</v>
      </c>
      <c r="U156" s="46">
        <v>12.5</v>
      </c>
      <c r="V156" s="23"/>
      <c r="W156" t="s">
        <v>73</v>
      </c>
      <c r="X156" s="23"/>
      <c r="Y156" t="s">
        <v>73</v>
      </c>
      <c r="AB156" s="46" t="s">
        <v>74</v>
      </c>
      <c r="AC156" s="46" t="s">
        <v>73</v>
      </c>
    </row>
    <row r="157" spans="2:29" ht="15">
      <c r="B157" t="s">
        <v>256</v>
      </c>
      <c r="C157" t="s">
        <v>133</v>
      </c>
      <c r="E157" t="str">
        <f t="shared" si="6"/>
        <v>WHT_0401RGERMA</v>
      </c>
      <c r="F157" s="27" t="str">
        <f t="shared" si="7"/>
        <v>17/04/2013:</v>
      </c>
      <c r="M157" s="46" t="s">
        <v>101</v>
      </c>
      <c r="N157" s="28" t="s">
        <v>100</v>
      </c>
      <c r="O157" s="46" t="s">
        <v>31</v>
      </c>
      <c r="P157" s="46" t="s">
        <v>50</v>
      </c>
      <c r="Q157" s="27" t="s">
        <v>72</v>
      </c>
      <c r="R157" s="27"/>
      <c r="S157" s="23" t="str">
        <f t="shared" si="8"/>
        <v>WHT_0411:NR:GERMA:17/04/2013:</v>
      </c>
      <c r="T157" s="23" t="str">
        <f t="shared" si="9"/>
        <v>15:Y:Y</v>
      </c>
      <c r="U157" s="46">
        <v>15</v>
      </c>
      <c r="V157" s="23"/>
      <c r="W157" t="s">
        <v>73</v>
      </c>
      <c r="X157" s="23"/>
      <c r="Y157" t="s">
        <v>73</v>
      </c>
      <c r="AB157" s="46" t="s">
        <v>74</v>
      </c>
      <c r="AC157" s="46" t="s">
        <v>73</v>
      </c>
    </row>
    <row r="158" spans="2:29" ht="15">
      <c r="B158" t="s">
        <v>257</v>
      </c>
      <c r="C158" t="s">
        <v>258</v>
      </c>
      <c r="E158" t="str">
        <f t="shared" si="6"/>
        <v>WHT_0401RINDIA</v>
      </c>
      <c r="F158" s="27" t="str">
        <f t="shared" si="7"/>
        <v>17/04/2013:</v>
      </c>
      <c r="M158" s="46" t="s">
        <v>101</v>
      </c>
      <c r="N158" s="28" t="s">
        <v>100</v>
      </c>
      <c r="O158" s="46" t="s">
        <v>31</v>
      </c>
      <c r="P158" s="46" t="s">
        <v>55</v>
      </c>
      <c r="Q158" s="27" t="s">
        <v>72</v>
      </c>
      <c r="R158" s="27"/>
      <c r="S158" s="23" t="str">
        <f t="shared" si="8"/>
        <v>WHT_0411:NR:INDIA:17/04/2013:</v>
      </c>
      <c r="T158" s="23" t="str">
        <f t="shared" si="9"/>
        <v>17.5:Y:Y</v>
      </c>
      <c r="U158" s="46">
        <v>17.5</v>
      </c>
      <c r="V158" s="23"/>
      <c r="W158" t="s">
        <v>73</v>
      </c>
      <c r="X158" s="23"/>
      <c r="Y158" t="s">
        <v>73</v>
      </c>
      <c r="AB158" s="46" t="s">
        <v>74</v>
      </c>
      <c r="AC158" s="46" t="s">
        <v>73</v>
      </c>
    </row>
    <row r="159" spans="2:29" ht="15">
      <c r="B159" t="s">
        <v>259</v>
      </c>
      <c r="C159" t="s">
        <v>170</v>
      </c>
      <c r="E159" t="str">
        <f t="shared" si="6"/>
        <v>WHT_0401RNORWA</v>
      </c>
      <c r="F159" s="27" t="str">
        <f t="shared" si="7"/>
        <v>17/04/2013:</v>
      </c>
      <c r="M159" s="46" t="s">
        <v>101</v>
      </c>
      <c r="N159" s="28" t="s">
        <v>100</v>
      </c>
      <c r="O159" s="46" t="s">
        <v>31</v>
      </c>
      <c r="P159" s="46" t="s">
        <v>59</v>
      </c>
      <c r="Q159" s="27" t="s">
        <v>72</v>
      </c>
      <c r="R159" s="27"/>
      <c r="S159" s="23" t="str">
        <f t="shared" si="8"/>
        <v>WHT_0411:NR:NORWA:17/04/2013:</v>
      </c>
      <c r="T159" s="23" t="str">
        <f t="shared" si="9"/>
        <v>20:Y:Y</v>
      </c>
      <c r="U159" s="46">
        <v>20</v>
      </c>
      <c r="V159" s="23"/>
      <c r="W159" t="s">
        <v>73</v>
      </c>
      <c r="X159" s="23"/>
      <c r="Y159" t="s">
        <v>73</v>
      </c>
      <c r="AB159" s="46" t="s">
        <v>74</v>
      </c>
      <c r="AC159" s="46" t="s">
        <v>73</v>
      </c>
    </row>
    <row r="160" spans="2:29" ht="15">
      <c r="B160" t="s">
        <v>260</v>
      </c>
      <c r="C160" t="s">
        <v>204</v>
      </c>
      <c r="E160" t="str">
        <f t="shared" si="6"/>
        <v>WHT_0401ROTR</v>
      </c>
      <c r="F160" s="27" t="str">
        <f t="shared" si="7"/>
        <v>17/04/2013:</v>
      </c>
      <c r="M160" s="46" t="s">
        <v>101</v>
      </c>
      <c r="N160" s="28" t="s">
        <v>100</v>
      </c>
      <c r="O160" s="46" t="s">
        <v>31</v>
      </c>
      <c r="P160" s="46" t="s">
        <v>71</v>
      </c>
      <c r="Q160" s="27" t="s">
        <v>72</v>
      </c>
      <c r="R160" s="27"/>
      <c r="S160" s="23" t="str">
        <f t="shared" si="8"/>
        <v>WHT_0411:NR:OTR:17/04/2013:</v>
      </c>
      <c r="T160" s="23" t="str">
        <f t="shared" si="9"/>
        <v>15:Y:Y</v>
      </c>
      <c r="U160" s="46">
        <v>15</v>
      </c>
      <c r="V160" s="23"/>
      <c r="W160" t="s">
        <v>73</v>
      </c>
      <c r="X160" s="23"/>
      <c r="Y160" t="s">
        <v>73</v>
      </c>
      <c r="AB160" s="46" t="s">
        <v>74</v>
      </c>
      <c r="AC160" s="46" t="s">
        <v>73</v>
      </c>
    </row>
    <row r="161" spans="2:29" ht="15">
      <c r="B161" t="s">
        <v>261</v>
      </c>
      <c r="C161" t="s">
        <v>170</v>
      </c>
      <c r="E161" t="str">
        <f t="shared" si="6"/>
        <v>WHT_0401RSWEDE</v>
      </c>
      <c r="F161" s="27" t="str">
        <f t="shared" si="7"/>
        <v>17/04/2013:</v>
      </c>
      <c r="M161" s="46" t="s">
        <v>101</v>
      </c>
      <c r="N161" s="28" t="s">
        <v>100</v>
      </c>
      <c r="O161" s="46" t="s">
        <v>31</v>
      </c>
      <c r="P161" s="46" t="s">
        <v>78</v>
      </c>
      <c r="Q161" s="27" t="s">
        <v>72</v>
      </c>
      <c r="R161" s="27"/>
      <c r="S161" s="23" t="str">
        <f t="shared" si="8"/>
        <v>WHT_0411:NR:SWEDE:17/04/2013:</v>
      </c>
      <c r="T161" s="23" t="str">
        <f t="shared" si="9"/>
        <v>20:Y:Y</v>
      </c>
      <c r="U161" s="46">
        <v>20</v>
      </c>
      <c r="V161" s="23"/>
      <c r="W161" t="s">
        <v>73</v>
      </c>
      <c r="X161" s="23"/>
      <c r="Y161" t="s">
        <v>73</v>
      </c>
      <c r="AB161" s="46" t="s">
        <v>74</v>
      </c>
      <c r="AC161" s="46" t="s">
        <v>73</v>
      </c>
    </row>
    <row r="162" spans="2:29" ht="15">
      <c r="B162" t="s">
        <v>262</v>
      </c>
      <c r="C162" t="s">
        <v>170</v>
      </c>
      <c r="E162" t="str">
        <f t="shared" si="6"/>
        <v>WHT_0401RZAMBI</v>
      </c>
      <c r="F162" s="27" t="str">
        <f t="shared" si="7"/>
        <v>17/04/2013:</v>
      </c>
      <c r="M162" s="46" t="s">
        <v>101</v>
      </c>
      <c r="N162" s="28" t="s">
        <v>100</v>
      </c>
      <c r="O162" s="46" t="s">
        <v>31</v>
      </c>
      <c r="P162" s="46" t="s">
        <v>87</v>
      </c>
      <c r="Q162" s="27" t="s">
        <v>72</v>
      </c>
      <c r="R162" s="27"/>
      <c r="S162" s="23" t="str">
        <f t="shared" si="8"/>
        <v>WHT_0411:NR:ZAMBI:17/04/2013:</v>
      </c>
      <c r="T162" s="23" t="str">
        <f t="shared" si="9"/>
        <v>20:Y:Y</v>
      </c>
      <c r="U162" s="46">
        <v>20</v>
      </c>
      <c r="V162" s="23"/>
      <c r="W162" t="s">
        <v>73</v>
      </c>
      <c r="X162" s="23"/>
      <c r="Y162" t="s">
        <v>73</v>
      </c>
      <c r="AB162" s="46" t="s">
        <v>74</v>
      </c>
      <c r="AC162" s="46" t="s">
        <v>73</v>
      </c>
    </row>
    <row r="163" spans="2:29" ht="15">
      <c r="B163" t="s">
        <v>263</v>
      </c>
      <c r="C163" t="s">
        <v>367</v>
      </c>
      <c r="E163" t="str">
        <f t="shared" si="6"/>
        <v>WHT_0402NRCANAD</v>
      </c>
      <c r="F163" s="27" t="str">
        <f t="shared" si="7"/>
        <v>17/04/2013:</v>
      </c>
      <c r="M163" s="46" t="s">
        <v>101</v>
      </c>
      <c r="N163" s="28" t="s">
        <v>100</v>
      </c>
      <c r="O163" s="46" t="s">
        <v>38</v>
      </c>
      <c r="P163" s="46" t="s">
        <v>40</v>
      </c>
      <c r="Q163" s="27" t="s">
        <v>72</v>
      </c>
      <c r="R163" s="27"/>
      <c r="S163" s="23" t="str">
        <f t="shared" si="8"/>
        <v>WHT_0411:R:CANAD:17/04/2013:</v>
      </c>
      <c r="T163" s="23" t="str">
        <f t="shared" si="9"/>
        <v>0:N:N</v>
      </c>
      <c r="U163" s="46">
        <v>0</v>
      </c>
      <c r="V163" s="23"/>
      <c r="W163" t="s">
        <v>74</v>
      </c>
      <c r="X163" s="23"/>
      <c r="Y163" t="s">
        <v>74</v>
      </c>
      <c r="AB163" s="46" t="s">
        <v>74</v>
      </c>
      <c r="AC163" s="46" t="s">
        <v>74</v>
      </c>
    </row>
    <row r="164" spans="2:29" ht="15">
      <c r="B164" t="s">
        <v>264</v>
      </c>
      <c r="C164" t="s">
        <v>368</v>
      </c>
      <c r="E164" t="str">
        <f aca="true" t="shared" si="10" ref="E164:E216">CONCATENATE(M137,O137,P137)</f>
        <v>WHT_0402NRDENMA</v>
      </c>
      <c r="F164" s="27" t="str">
        <f aca="true" t="shared" si="11" ref="F164:F216">CONCATENATE(Q137,":",R137)</f>
        <v>17/04/2013:</v>
      </c>
      <c r="M164" s="46" t="s">
        <v>101</v>
      </c>
      <c r="N164" s="28" t="s">
        <v>100</v>
      </c>
      <c r="O164" s="46" t="s">
        <v>38</v>
      </c>
      <c r="P164" s="46" t="s">
        <v>45</v>
      </c>
      <c r="Q164" s="27" t="s">
        <v>72</v>
      </c>
      <c r="R164" s="27"/>
      <c r="S164" s="23" t="str">
        <f t="shared" si="8"/>
        <v>WHT_0411:R:DENMA:17/04/2013:</v>
      </c>
      <c r="T164" s="23" t="str">
        <f t="shared" si="9"/>
        <v>0:N:N</v>
      </c>
      <c r="U164" s="46">
        <v>0</v>
      </c>
      <c r="V164" s="23"/>
      <c r="W164" t="s">
        <v>74</v>
      </c>
      <c r="X164" s="23"/>
      <c r="Y164" t="s">
        <v>74</v>
      </c>
      <c r="AB164" s="46" t="s">
        <v>74</v>
      </c>
      <c r="AC164" s="46" t="s">
        <v>74</v>
      </c>
    </row>
    <row r="165" spans="2:29" ht="15">
      <c r="B165" t="s">
        <v>265</v>
      </c>
      <c r="C165" t="s">
        <v>369</v>
      </c>
      <c r="E165" t="str">
        <f t="shared" si="10"/>
        <v>WHT_0402NRGBR</v>
      </c>
      <c r="F165" s="27" t="str">
        <f t="shared" si="11"/>
        <v>17/04/2013:</v>
      </c>
      <c r="M165" s="46" t="s">
        <v>101</v>
      </c>
      <c r="N165" s="28" t="s">
        <v>100</v>
      </c>
      <c r="O165" s="46" t="s">
        <v>38</v>
      </c>
      <c r="P165" s="46" t="s">
        <v>83</v>
      </c>
      <c r="Q165" s="27" t="s">
        <v>72</v>
      </c>
      <c r="R165" s="27"/>
      <c r="S165" s="23" t="str">
        <f t="shared" si="8"/>
        <v>WHT_0411:R:GBR:17/04/2013:</v>
      </c>
      <c r="T165" s="23" t="str">
        <f t="shared" si="9"/>
        <v>0:N:N</v>
      </c>
      <c r="U165" s="46">
        <v>0</v>
      </c>
      <c r="V165" s="23"/>
      <c r="W165" t="s">
        <v>74</v>
      </c>
      <c r="X165" s="23"/>
      <c r="Y165" t="s">
        <v>74</v>
      </c>
      <c r="AB165" s="46" t="s">
        <v>74</v>
      </c>
      <c r="AC165" s="46" t="s">
        <v>74</v>
      </c>
    </row>
    <row r="166" spans="2:29" ht="15">
      <c r="B166" t="s">
        <v>266</v>
      </c>
      <c r="C166" t="s">
        <v>367</v>
      </c>
      <c r="E166" t="str">
        <f t="shared" si="10"/>
        <v>WHT_0402NRGERMA</v>
      </c>
      <c r="F166" s="27" t="str">
        <f t="shared" si="11"/>
        <v>17/04/2013:</v>
      </c>
      <c r="M166" s="46" t="s">
        <v>101</v>
      </c>
      <c r="N166" s="28" t="s">
        <v>100</v>
      </c>
      <c r="O166" s="46" t="s">
        <v>38</v>
      </c>
      <c r="P166" s="46" t="s">
        <v>50</v>
      </c>
      <c r="Q166" s="27" t="s">
        <v>72</v>
      </c>
      <c r="R166" s="27"/>
      <c r="S166" s="23" t="str">
        <f t="shared" si="8"/>
        <v>WHT_0411:R:GERMA:17/04/2013:</v>
      </c>
      <c r="T166" s="23" t="str">
        <f t="shared" si="9"/>
        <v>0:N:N</v>
      </c>
      <c r="U166" s="46">
        <v>0</v>
      </c>
      <c r="V166" s="23"/>
      <c r="W166" t="s">
        <v>74</v>
      </c>
      <c r="X166" s="23"/>
      <c r="Y166" t="s">
        <v>74</v>
      </c>
      <c r="AB166" s="46" t="s">
        <v>74</v>
      </c>
      <c r="AC166" s="46" t="s">
        <v>74</v>
      </c>
    </row>
    <row r="167" spans="2:29" ht="15">
      <c r="B167" t="s">
        <v>267</v>
      </c>
      <c r="C167" t="s">
        <v>370</v>
      </c>
      <c r="E167" t="str">
        <f t="shared" si="10"/>
        <v>WHT_0402NRINDIA</v>
      </c>
      <c r="F167" s="27" t="str">
        <f t="shared" si="11"/>
        <v>17/04/2013:</v>
      </c>
      <c r="M167" s="46" t="s">
        <v>101</v>
      </c>
      <c r="N167" s="28" t="s">
        <v>100</v>
      </c>
      <c r="O167" s="46" t="s">
        <v>38</v>
      </c>
      <c r="P167" s="46" t="s">
        <v>55</v>
      </c>
      <c r="Q167" s="27" t="s">
        <v>72</v>
      </c>
      <c r="R167" s="27"/>
      <c r="S167" s="23" t="str">
        <f t="shared" si="8"/>
        <v>WHT_0411:R:INDIA:17/04/2013:</v>
      </c>
      <c r="T167" s="23" t="str">
        <f t="shared" si="9"/>
        <v>0:N:N</v>
      </c>
      <c r="U167" s="46">
        <v>0</v>
      </c>
      <c r="V167" s="23"/>
      <c r="W167" t="s">
        <v>74</v>
      </c>
      <c r="X167" s="23"/>
      <c r="Y167" t="s">
        <v>74</v>
      </c>
      <c r="AB167" s="46" t="s">
        <v>74</v>
      </c>
      <c r="AC167" s="46" t="s">
        <v>74</v>
      </c>
    </row>
    <row r="168" spans="2:29" ht="15">
      <c r="B168" t="s">
        <v>268</v>
      </c>
      <c r="C168" t="s">
        <v>368</v>
      </c>
      <c r="E168" t="str">
        <f t="shared" si="10"/>
        <v>WHT_0402NRNORWA</v>
      </c>
      <c r="F168" s="27" t="str">
        <f t="shared" si="11"/>
        <v>17/04/2013:</v>
      </c>
      <c r="M168" s="46" t="s">
        <v>101</v>
      </c>
      <c r="N168" s="28" t="s">
        <v>100</v>
      </c>
      <c r="O168" s="46" t="s">
        <v>38</v>
      </c>
      <c r="P168" s="46" t="s">
        <v>59</v>
      </c>
      <c r="Q168" s="27" t="s">
        <v>72</v>
      </c>
      <c r="R168" s="27"/>
      <c r="S168" s="23" t="str">
        <f t="shared" si="8"/>
        <v>WHT_0411:R:NORWA:17/04/2013:</v>
      </c>
      <c r="T168" s="23" t="str">
        <f t="shared" si="9"/>
        <v>0:N:N</v>
      </c>
      <c r="U168" s="46">
        <v>0</v>
      </c>
      <c r="V168" s="23"/>
      <c r="W168" t="s">
        <v>74</v>
      </c>
      <c r="X168" s="23"/>
      <c r="Y168" t="s">
        <v>74</v>
      </c>
      <c r="AB168" s="46" t="s">
        <v>74</v>
      </c>
      <c r="AC168" s="46" t="s">
        <v>74</v>
      </c>
    </row>
    <row r="169" spans="2:29" ht="15">
      <c r="B169" t="s">
        <v>269</v>
      </c>
      <c r="C169" t="s">
        <v>369</v>
      </c>
      <c r="E169" t="str">
        <f t="shared" si="10"/>
        <v>WHT_0402NROTR</v>
      </c>
      <c r="F169" s="27" t="str">
        <f t="shared" si="11"/>
        <v>17/04/2013:</v>
      </c>
      <c r="M169" s="46" t="s">
        <v>101</v>
      </c>
      <c r="N169" s="28" t="s">
        <v>100</v>
      </c>
      <c r="O169" s="46" t="s">
        <v>38</v>
      </c>
      <c r="P169" s="46" t="s">
        <v>71</v>
      </c>
      <c r="Q169" s="27" t="s">
        <v>72</v>
      </c>
      <c r="R169" s="27"/>
      <c r="S169" s="23" t="str">
        <f t="shared" si="8"/>
        <v>WHT_0411:R:OTR:17/04/2013:</v>
      </c>
      <c r="T169" s="23" t="str">
        <f t="shared" si="9"/>
        <v>0:N:N</v>
      </c>
      <c r="U169" s="46">
        <v>0</v>
      </c>
      <c r="V169" s="23"/>
      <c r="W169" t="s">
        <v>74</v>
      </c>
      <c r="X169" s="23"/>
      <c r="Y169" t="s">
        <v>74</v>
      </c>
      <c r="AB169" s="46" t="s">
        <v>74</v>
      </c>
      <c r="AC169" s="46" t="s">
        <v>74</v>
      </c>
    </row>
    <row r="170" spans="2:29" ht="15">
      <c r="B170" t="s">
        <v>270</v>
      </c>
      <c r="C170" t="s">
        <v>368</v>
      </c>
      <c r="E170" t="str">
        <f t="shared" si="10"/>
        <v>WHT_0402NRSWEDE</v>
      </c>
      <c r="F170" s="27" t="str">
        <f t="shared" si="11"/>
        <v>17/04/2013:</v>
      </c>
      <c r="M170" s="46" t="s">
        <v>101</v>
      </c>
      <c r="N170" s="28" t="s">
        <v>100</v>
      </c>
      <c r="O170" s="46" t="s">
        <v>38</v>
      </c>
      <c r="P170" s="46" t="s">
        <v>78</v>
      </c>
      <c r="Q170" s="27" t="s">
        <v>72</v>
      </c>
      <c r="R170" s="27"/>
      <c r="S170" s="23" t="str">
        <f t="shared" si="8"/>
        <v>WHT_0411:R:SWEDE:17/04/2013:</v>
      </c>
      <c r="T170" s="23" t="str">
        <f t="shared" si="9"/>
        <v>0:N:N</v>
      </c>
      <c r="U170" s="46">
        <v>0</v>
      </c>
      <c r="V170" s="23"/>
      <c r="W170" t="s">
        <v>74</v>
      </c>
      <c r="X170" s="23"/>
      <c r="Y170" t="s">
        <v>74</v>
      </c>
      <c r="AB170" s="46" t="s">
        <v>74</v>
      </c>
      <c r="AC170" s="46" t="s">
        <v>74</v>
      </c>
    </row>
    <row r="171" spans="2:29" ht="15">
      <c r="B171" t="s">
        <v>271</v>
      </c>
      <c r="C171" t="s">
        <v>368</v>
      </c>
      <c r="E171" t="str">
        <f t="shared" si="10"/>
        <v>WHT_0402NRZAMBI</v>
      </c>
      <c r="F171" s="27" t="str">
        <f t="shared" si="11"/>
        <v>17/04/2013:</v>
      </c>
      <c r="M171" s="46" t="s">
        <v>101</v>
      </c>
      <c r="N171" s="28" t="s">
        <v>100</v>
      </c>
      <c r="O171" s="46" t="s">
        <v>38</v>
      </c>
      <c r="P171" s="46" t="s">
        <v>87</v>
      </c>
      <c r="Q171" s="27" t="s">
        <v>72</v>
      </c>
      <c r="R171" s="27"/>
      <c r="S171" s="23" t="str">
        <f t="shared" si="8"/>
        <v>WHT_0411:R:ZAMBI:17/04/2013:</v>
      </c>
      <c r="T171" s="23" t="str">
        <f t="shared" si="9"/>
        <v>0:N:N</v>
      </c>
      <c r="U171" s="46">
        <v>0</v>
      </c>
      <c r="V171" s="23"/>
      <c r="W171" t="s">
        <v>74</v>
      </c>
      <c r="X171" s="23"/>
      <c r="Y171" t="s">
        <v>74</v>
      </c>
      <c r="AB171" s="46" t="s">
        <v>74</v>
      </c>
      <c r="AC171" s="46" t="s">
        <v>74</v>
      </c>
    </row>
    <row r="172" spans="2:29" ht="15">
      <c r="B172" t="s">
        <v>272</v>
      </c>
      <c r="C172" t="s">
        <v>127</v>
      </c>
      <c r="E172" t="str">
        <f t="shared" si="10"/>
        <v>WHT_0402RCANAD</v>
      </c>
      <c r="F172" s="27" t="str">
        <f t="shared" si="11"/>
        <v>17/04/2013:</v>
      </c>
      <c r="M172" s="46" t="s">
        <v>110</v>
      </c>
      <c r="N172" s="28" t="s">
        <v>113</v>
      </c>
      <c r="O172" s="46" t="s">
        <v>31</v>
      </c>
      <c r="P172" s="46" t="s">
        <v>71</v>
      </c>
      <c r="Q172" s="27" t="s">
        <v>72</v>
      </c>
      <c r="R172" s="27"/>
      <c r="S172" s="23" t="str">
        <f t="shared" si="8"/>
        <v>WHT_0500:NR:OTR:17/04/2013:</v>
      </c>
      <c r="T172" s="23" t="str">
        <f t="shared" si="9"/>
        <v>30:Y:Y</v>
      </c>
      <c r="U172" s="46">
        <v>30</v>
      </c>
      <c r="V172" s="23"/>
      <c r="W172" t="s">
        <v>73</v>
      </c>
      <c r="X172" s="23"/>
      <c r="Y172" t="s">
        <v>73</v>
      </c>
      <c r="AB172" s="46" t="s">
        <v>74</v>
      </c>
      <c r="AC172" s="46" t="s">
        <v>73</v>
      </c>
    </row>
    <row r="173" spans="2:29" ht="15">
      <c r="B173" t="s">
        <v>273</v>
      </c>
      <c r="C173" t="s">
        <v>127</v>
      </c>
      <c r="E173" t="str">
        <f t="shared" si="10"/>
        <v>WHT_0402RDENMA</v>
      </c>
      <c r="F173" s="27" t="str">
        <f t="shared" si="11"/>
        <v>17/04/2013:</v>
      </c>
      <c r="M173" s="46" t="s">
        <v>110</v>
      </c>
      <c r="N173" s="28" t="s">
        <v>113</v>
      </c>
      <c r="O173" s="46" t="s">
        <v>38</v>
      </c>
      <c r="P173" s="46" t="s">
        <v>71</v>
      </c>
      <c r="Q173" s="27" t="s">
        <v>72</v>
      </c>
      <c r="R173" s="27"/>
      <c r="S173" s="23" t="str">
        <f t="shared" si="8"/>
        <v>WHT_0500:R:OTR:17/04/2013:</v>
      </c>
      <c r="T173" s="23" t="str">
        <f t="shared" si="9"/>
        <v>0:N:N</v>
      </c>
      <c r="U173" s="46">
        <v>0</v>
      </c>
      <c r="V173" s="23"/>
      <c r="W173" t="s">
        <v>74</v>
      </c>
      <c r="X173" s="23"/>
      <c r="Y173" t="s">
        <v>74</v>
      </c>
      <c r="AB173" s="46" t="s">
        <v>74</v>
      </c>
      <c r="AC173" s="46" t="s">
        <v>74</v>
      </c>
    </row>
    <row r="174" spans="2:29" ht="15">
      <c r="B174" t="s">
        <v>274</v>
      </c>
      <c r="C174" t="s">
        <v>127</v>
      </c>
      <c r="E174" t="str">
        <f t="shared" si="10"/>
        <v>WHT_0402RGBR</v>
      </c>
      <c r="F174" s="27" t="str">
        <f t="shared" si="11"/>
        <v>17/04/2013:</v>
      </c>
      <c r="M174" s="46" t="s">
        <v>111</v>
      </c>
      <c r="N174" s="28" t="s">
        <v>115</v>
      </c>
      <c r="O174" s="46" t="s">
        <v>31</v>
      </c>
      <c r="P174" s="46" t="s">
        <v>71</v>
      </c>
      <c r="Q174" s="27" t="s">
        <v>72</v>
      </c>
      <c r="R174" s="27"/>
      <c r="S174" s="23" t="str">
        <f t="shared" si="8"/>
        <v>WHT_0501:NR:OTR:17/04/2013:</v>
      </c>
      <c r="T174" s="23" t="str">
        <f t="shared" si="9"/>
        <v>30:Y:Y</v>
      </c>
      <c r="U174" s="46">
        <v>30</v>
      </c>
      <c r="V174" s="23"/>
      <c r="W174" t="s">
        <v>73</v>
      </c>
      <c r="X174" s="23"/>
      <c r="Y174" t="s">
        <v>73</v>
      </c>
      <c r="AB174" s="46" t="s">
        <v>74</v>
      </c>
      <c r="AC174" s="46" t="s">
        <v>73</v>
      </c>
    </row>
    <row r="175" spans="2:29" ht="15">
      <c r="B175" t="s">
        <v>275</v>
      </c>
      <c r="C175" t="s">
        <v>127</v>
      </c>
      <c r="E175" t="str">
        <f t="shared" si="10"/>
        <v>WHT_0402RGERMA</v>
      </c>
      <c r="F175" s="27" t="str">
        <f t="shared" si="11"/>
        <v>17/04/2013:</v>
      </c>
      <c r="M175" s="46" t="s">
        <v>111</v>
      </c>
      <c r="N175" s="28" t="s">
        <v>115</v>
      </c>
      <c r="O175" s="46" t="s">
        <v>38</v>
      </c>
      <c r="P175" s="46" t="s">
        <v>71</v>
      </c>
      <c r="Q175" s="27" t="s">
        <v>72</v>
      </c>
      <c r="R175" s="27"/>
      <c r="S175" s="23" t="str">
        <f t="shared" si="8"/>
        <v>WHT_0501:R:OTR:17/04/2013:</v>
      </c>
      <c r="T175" s="23" t="str">
        <f t="shared" si="9"/>
        <v>0:N:N</v>
      </c>
      <c r="U175" s="46">
        <v>0</v>
      </c>
      <c r="V175" s="23"/>
      <c r="W175" t="s">
        <v>74</v>
      </c>
      <c r="X175" s="23"/>
      <c r="Y175" t="s">
        <v>74</v>
      </c>
      <c r="AB175" s="46" t="s">
        <v>74</v>
      </c>
      <c r="AC175" s="46" t="s">
        <v>74</v>
      </c>
    </row>
    <row r="176" spans="2:29" ht="15">
      <c r="B176" t="s">
        <v>276</v>
      </c>
      <c r="C176" t="s">
        <v>127</v>
      </c>
      <c r="E176" t="str">
        <f t="shared" si="10"/>
        <v>WHT_0402RINDIA</v>
      </c>
      <c r="F176" s="27" t="str">
        <f t="shared" si="11"/>
        <v>17/04/2013:</v>
      </c>
      <c r="M176" s="46" t="s">
        <v>106</v>
      </c>
      <c r="N176" s="28" t="s">
        <v>105</v>
      </c>
      <c r="O176" s="46" t="s">
        <v>31</v>
      </c>
      <c r="P176" s="46" t="s">
        <v>71</v>
      </c>
      <c r="Q176" s="27" t="s">
        <v>72</v>
      </c>
      <c r="R176" s="27"/>
      <c r="S176" s="23" t="str">
        <f t="shared" si="8"/>
        <v>WHT_0600:NR:OTR:17/04/2013:</v>
      </c>
      <c r="T176" s="23" t="str">
        <f t="shared" si="9"/>
        <v>5:Y:Y</v>
      </c>
      <c r="U176" s="46">
        <v>5</v>
      </c>
      <c r="V176" s="23"/>
      <c r="W176" t="s">
        <v>73</v>
      </c>
      <c r="X176" s="23"/>
      <c r="Y176" t="s">
        <v>73</v>
      </c>
      <c r="AB176" s="46" t="s">
        <v>74</v>
      </c>
      <c r="AC176" s="46" t="s">
        <v>73</v>
      </c>
    </row>
    <row r="177" spans="2:29" ht="15">
      <c r="B177" t="s">
        <v>277</v>
      </c>
      <c r="C177" t="s">
        <v>127</v>
      </c>
      <c r="E177" t="str">
        <f t="shared" si="10"/>
        <v>WHT_0402RNORWA</v>
      </c>
      <c r="F177" s="27" t="str">
        <f t="shared" si="11"/>
        <v>17/04/2013:</v>
      </c>
      <c r="M177" s="46" t="s">
        <v>106</v>
      </c>
      <c r="N177" s="28" t="s">
        <v>105</v>
      </c>
      <c r="O177" s="46" t="s">
        <v>38</v>
      </c>
      <c r="P177" s="46" t="s">
        <v>71</v>
      </c>
      <c r="Q177" s="27" t="s">
        <v>72</v>
      </c>
      <c r="R177" s="27"/>
      <c r="S177" s="23" t="str">
        <f t="shared" si="8"/>
        <v>WHT_0600:R:OTR:17/04/2013:</v>
      </c>
      <c r="T177" s="23" t="str">
        <f t="shared" si="9"/>
        <v>30:Y:N</v>
      </c>
      <c r="U177" s="46">
        <v>30</v>
      </c>
      <c r="V177" s="23"/>
      <c r="W177" t="s">
        <v>73</v>
      </c>
      <c r="X177" s="23"/>
      <c r="Y177" t="s">
        <v>74</v>
      </c>
      <c r="AB177" s="46" t="s">
        <v>73</v>
      </c>
      <c r="AC177" s="46" t="s">
        <v>73</v>
      </c>
    </row>
    <row r="178" spans="2:29" ht="15">
      <c r="B178" t="s">
        <v>278</v>
      </c>
      <c r="C178" t="s">
        <v>127</v>
      </c>
      <c r="E178" t="str">
        <f t="shared" si="10"/>
        <v>WHT_0402ROTR</v>
      </c>
      <c r="F178" s="27" t="str">
        <f t="shared" si="11"/>
        <v>17/04/2013:</v>
      </c>
      <c r="M178" s="46" t="s">
        <v>109</v>
      </c>
      <c r="N178" s="28" t="s">
        <v>108</v>
      </c>
      <c r="O178" s="46" t="s">
        <v>31</v>
      </c>
      <c r="P178" s="46" t="s">
        <v>71</v>
      </c>
      <c r="Q178" s="27" t="s">
        <v>72</v>
      </c>
      <c r="R178" s="27"/>
      <c r="S178" s="23" t="str">
        <f t="shared" si="8"/>
        <v>WHT_0601:NR:OTR:17/04/2013:</v>
      </c>
      <c r="T178" s="23" t="str">
        <f t="shared" si="9"/>
        <v>0:N:N</v>
      </c>
      <c r="U178" s="46">
        <v>0</v>
      </c>
      <c r="V178" s="23"/>
      <c r="W178" t="s">
        <v>74</v>
      </c>
      <c r="X178" s="23"/>
      <c r="Y178" t="s">
        <v>74</v>
      </c>
      <c r="AB178" s="46" t="s">
        <v>74</v>
      </c>
      <c r="AC178" s="46" t="s">
        <v>74</v>
      </c>
    </row>
    <row r="179" spans="2:29" ht="15">
      <c r="B179" t="s">
        <v>279</v>
      </c>
      <c r="C179" t="s">
        <v>127</v>
      </c>
      <c r="E179" t="str">
        <f t="shared" si="10"/>
        <v>WHT_0402RSWEDE</v>
      </c>
      <c r="F179" s="27" t="str">
        <f t="shared" si="11"/>
        <v>17/04/2013:</v>
      </c>
      <c r="M179" s="46" t="s">
        <v>109</v>
      </c>
      <c r="N179" s="28" t="s">
        <v>108</v>
      </c>
      <c r="O179" s="46" t="s">
        <v>38</v>
      </c>
      <c r="P179" s="46" t="s">
        <v>71</v>
      </c>
      <c r="Q179" s="27" t="s">
        <v>72</v>
      </c>
      <c r="R179" s="27"/>
      <c r="S179" s="23" t="str">
        <f t="shared" si="8"/>
        <v>WHT_0601:R:OTR:17/04/2013:</v>
      </c>
      <c r="T179" s="23" t="str">
        <f t="shared" si="9"/>
        <v>30:Y:N</v>
      </c>
      <c r="U179" s="46">
        <v>30</v>
      </c>
      <c r="V179" s="23"/>
      <c r="W179" t="s">
        <v>73</v>
      </c>
      <c r="X179" s="23"/>
      <c r="Y179" t="s">
        <v>74</v>
      </c>
      <c r="AB179" s="46" t="s">
        <v>73</v>
      </c>
      <c r="AC179" s="46" t="s">
        <v>73</v>
      </c>
    </row>
    <row r="180" spans="2:29" ht="15">
      <c r="B180" t="s">
        <v>280</v>
      </c>
      <c r="C180" t="s">
        <v>127</v>
      </c>
      <c r="E180" t="str">
        <f t="shared" si="10"/>
        <v>WHT_0402RZAMBI</v>
      </c>
      <c r="F180" s="27" t="str">
        <f t="shared" si="11"/>
        <v>17/04/2013:</v>
      </c>
      <c r="M180" s="46" t="s">
        <v>80</v>
      </c>
      <c r="N180" s="28" t="s">
        <v>79</v>
      </c>
      <c r="O180" s="46" t="s">
        <v>31</v>
      </c>
      <c r="P180" s="46" t="s">
        <v>71</v>
      </c>
      <c r="Q180" s="27" t="s">
        <v>72</v>
      </c>
      <c r="R180" s="27"/>
      <c r="S180" s="23" t="str">
        <f t="shared" si="8"/>
        <v>WHT_0700:NR:OTR:17/04/2013:</v>
      </c>
      <c r="T180" s="23" t="str">
        <f t="shared" si="9"/>
        <v>20:Y:Y</v>
      </c>
      <c r="U180" s="46">
        <v>20</v>
      </c>
      <c r="V180" s="23"/>
      <c r="W180" t="s">
        <v>73</v>
      </c>
      <c r="X180" s="23"/>
      <c r="Y180" t="s">
        <v>73</v>
      </c>
      <c r="AB180" s="46" t="s">
        <v>74</v>
      </c>
      <c r="AC180" s="46" t="s">
        <v>73</v>
      </c>
    </row>
    <row r="181" spans="2:29" ht="15">
      <c r="B181" t="s">
        <v>281</v>
      </c>
      <c r="C181" t="s">
        <v>352</v>
      </c>
      <c r="E181" t="str">
        <f t="shared" si="10"/>
        <v>WHT_0411NRCANAD</v>
      </c>
      <c r="F181" s="27" t="str">
        <f t="shared" si="11"/>
        <v>17/04/2013:</v>
      </c>
      <c r="M181" s="46" t="s">
        <v>80</v>
      </c>
      <c r="N181" s="28" t="s">
        <v>79</v>
      </c>
      <c r="O181" s="46" t="s">
        <v>38</v>
      </c>
      <c r="P181" s="46" t="s">
        <v>71</v>
      </c>
      <c r="Q181" s="27" t="s">
        <v>72</v>
      </c>
      <c r="R181" s="27"/>
      <c r="S181" s="23" t="str">
        <f t="shared" si="8"/>
        <v>WHT_0700:R:OTR:17/04/2013:</v>
      </c>
      <c r="T181" s="23" t="str">
        <f t="shared" si="9"/>
        <v>0:N:N</v>
      </c>
      <c r="U181" s="46">
        <v>0</v>
      </c>
      <c r="V181" s="23"/>
      <c r="W181" t="s">
        <v>74</v>
      </c>
      <c r="X181" s="23"/>
      <c r="Y181" t="s">
        <v>74</v>
      </c>
      <c r="AB181" s="46" t="s">
        <v>74</v>
      </c>
      <c r="AC181" s="46" t="s">
        <v>74</v>
      </c>
    </row>
    <row r="182" spans="2:29" ht="15">
      <c r="B182" t="s">
        <v>359</v>
      </c>
      <c r="C182" t="s">
        <v>353</v>
      </c>
      <c r="E182" t="str">
        <f t="shared" si="10"/>
        <v>WHT_0411NRDENMA</v>
      </c>
      <c r="F182" s="27" t="str">
        <f t="shared" si="11"/>
        <v>17/04/2013:</v>
      </c>
      <c r="M182" s="46" t="s">
        <v>42</v>
      </c>
      <c r="N182" s="28" t="s">
        <v>41</v>
      </c>
      <c r="O182" s="46" t="s">
        <v>31</v>
      </c>
      <c r="P182" s="46" t="s">
        <v>71</v>
      </c>
      <c r="Q182" s="27" t="s">
        <v>72</v>
      </c>
      <c r="R182" s="27"/>
      <c r="S182" s="23" t="str">
        <f t="shared" si="8"/>
        <v>WHT_0800:NR:OTR:17/04/2013:</v>
      </c>
      <c r="T182" s="23" t="str">
        <f t="shared" si="9"/>
        <v>0:N:N</v>
      </c>
      <c r="U182" s="46">
        <v>0</v>
      </c>
      <c r="V182" s="23"/>
      <c r="W182" t="s">
        <v>74</v>
      </c>
      <c r="X182" s="23"/>
      <c r="Y182" t="s">
        <v>74</v>
      </c>
      <c r="AB182" s="46" t="s">
        <v>74</v>
      </c>
      <c r="AC182" s="46" t="s">
        <v>74</v>
      </c>
    </row>
    <row r="183" spans="2:29" ht="15">
      <c r="B183" t="s">
        <v>282</v>
      </c>
      <c r="C183" t="s">
        <v>354</v>
      </c>
      <c r="E183" t="str">
        <f t="shared" si="10"/>
        <v>WHT_0411NRGBR</v>
      </c>
      <c r="F183" s="27" t="str">
        <f t="shared" si="11"/>
        <v>17/04/2013:</v>
      </c>
      <c r="M183" s="46" t="s">
        <v>42</v>
      </c>
      <c r="N183" s="28" t="s">
        <v>41</v>
      </c>
      <c r="O183" s="46" t="s">
        <v>38</v>
      </c>
      <c r="P183" s="46" t="s">
        <v>71</v>
      </c>
      <c r="Q183" s="27" t="s">
        <v>72</v>
      </c>
      <c r="R183" s="27"/>
      <c r="S183" s="23" t="str">
        <f t="shared" si="8"/>
        <v>WHT_0800:R:OTR:17/04/2013:</v>
      </c>
      <c r="T183" s="23" t="str">
        <f t="shared" si="9"/>
        <v>5:Y:N</v>
      </c>
      <c r="U183" s="46">
        <v>5</v>
      </c>
      <c r="V183" s="23"/>
      <c r="W183" t="s">
        <v>73</v>
      </c>
      <c r="X183" s="23"/>
      <c r="Y183" t="s">
        <v>74</v>
      </c>
      <c r="AB183" s="46" t="s">
        <v>73</v>
      </c>
      <c r="AC183" s="46" t="s">
        <v>73</v>
      </c>
    </row>
    <row r="184" spans="2:29" ht="15">
      <c r="B184" t="s">
        <v>283</v>
      </c>
      <c r="C184" t="s">
        <v>352</v>
      </c>
      <c r="E184" t="str">
        <f t="shared" si="10"/>
        <v>WHT_0411NRGERMA</v>
      </c>
      <c r="F184" s="27" t="str">
        <f t="shared" si="11"/>
        <v>17/04/2013:</v>
      </c>
      <c r="M184" s="46" t="s">
        <v>47</v>
      </c>
      <c r="N184" s="28" t="s">
        <v>46</v>
      </c>
      <c r="O184" s="46" t="s">
        <v>31</v>
      </c>
      <c r="P184" s="46" t="s">
        <v>71</v>
      </c>
      <c r="Q184" s="27" t="s">
        <v>72</v>
      </c>
      <c r="R184" s="27"/>
      <c r="S184" s="23" t="str">
        <f t="shared" si="8"/>
        <v>WHT_0801:NR:OTR:17/04/2013:</v>
      </c>
      <c r="T184" s="23" t="str">
        <f t="shared" si="9"/>
        <v>0:N:N</v>
      </c>
      <c r="U184" s="46">
        <v>0</v>
      </c>
      <c r="V184" s="23"/>
      <c r="W184" t="s">
        <v>74</v>
      </c>
      <c r="X184" s="23"/>
      <c r="Y184" t="s">
        <v>74</v>
      </c>
      <c r="AB184" s="46" t="s">
        <v>74</v>
      </c>
      <c r="AC184" s="46" t="s">
        <v>74</v>
      </c>
    </row>
    <row r="185" spans="2:29" ht="15">
      <c r="B185" t="s">
        <v>284</v>
      </c>
      <c r="C185" t="s">
        <v>355</v>
      </c>
      <c r="E185" t="str">
        <f t="shared" si="10"/>
        <v>WHT_0411NRINDIA</v>
      </c>
      <c r="F185" s="27" t="str">
        <f t="shared" si="11"/>
        <v>17/04/2013:</v>
      </c>
      <c r="M185" s="46" t="s">
        <v>47</v>
      </c>
      <c r="N185" s="28" t="s">
        <v>46</v>
      </c>
      <c r="O185" s="46" t="s">
        <v>38</v>
      </c>
      <c r="P185" s="46" t="s">
        <v>71</v>
      </c>
      <c r="Q185" s="27" t="s">
        <v>72</v>
      </c>
      <c r="R185" s="27"/>
      <c r="S185" s="23" t="str">
        <f t="shared" si="8"/>
        <v>WHT_0801:R:OTR:17/04/2013:</v>
      </c>
      <c r="T185" s="23" t="str">
        <f t="shared" si="9"/>
        <v>10:Y:N</v>
      </c>
      <c r="U185" s="46">
        <v>10</v>
      </c>
      <c r="V185" s="23"/>
      <c r="W185" t="s">
        <v>73</v>
      </c>
      <c r="X185" s="23"/>
      <c r="Y185" t="s">
        <v>74</v>
      </c>
      <c r="AB185" s="46" t="s">
        <v>73</v>
      </c>
      <c r="AC185" s="46" t="s">
        <v>73</v>
      </c>
    </row>
    <row r="186" spans="2:29" ht="15">
      <c r="B186" t="s">
        <v>285</v>
      </c>
      <c r="C186" t="s">
        <v>353</v>
      </c>
      <c r="E186" t="str">
        <f t="shared" si="10"/>
        <v>WHT_0411NRNORWA</v>
      </c>
      <c r="F186" s="27" t="str">
        <f t="shared" si="11"/>
        <v>17/04/2013:</v>
      </c>
      <c r="M186" s="46" t="s">
        <v>35</v>
      </c>
      <c r="N186" s="28" t="s">
        <v>34</v>
      </c>
      <c r="O186" s="46" t="s">
        <v>31</v>
      </c>
      <c r="P186" s="46" t="s">
        <v>71</v>
      </c>
      <c r="Q186" s="27" t="s">
        <v>72</v>
      </c>
      <c r="R186" s="27"/>
      <c r="S186" s="23" t="str">
        <f t="shared" si="8"/>
        <v>WHT_0802:NR:OTR:17/04/2013:</v>
      </c>
      <c r="T186" s="23" t="str">
        <f t="shared" si="9"/>
        <v>0:N:N</v>
      </c>
      <c r="U186" s="46">
        <v>0</v>
      </c>
      <c r="V186" s="23"/>
      <c r="W186" t="s">
        <v>74</v>
      </c>
      <c r="X186" s="23"/>
      <c r="Y186" t="s">
        <v>74</v>
      </c>
      <c r="AB186" s="46" t="s">
        <v>74</v>
      </c>
      <c r="AC186" s="46" t="s">
        <v>74</v>
      </c>
    </row>
    <row r="187" spans="2:29" ht="15">
      <c r="B187" t="s">
        <v>286</v>
      </c>
      <c r="C187" t="s">
        <v>352</v>
      </c>
      <c r="E187" t="str">
        <f t="shared" si="10"/>
        <v>WHT_0411NROTR</v>
      </c>
      <c r="F187" s="27" t="str">
        <f t="shared" si="11"/>
        <v>17/04/2013:</v>
      </c>
      <c r="M187" s="46" t="s">
        <v>35</v>
      </c>
      <c r="N187" s="28" t="s">
        <v>34</v>
      </c>
      <c r="O187" s="46" t="s">
        <v>38</v>
      </c>
      <c r="P187" s="46" t="s">
        <v>71</v>
      </c>
      <c r="Q187" s="27" t="s">
        <v>72</v>
      </c>
      <c r="R187" s="27"/>
      <c r="S187" s="23" t="str">
        <f t="shared" si="8"/>
        <v>WHT_0802:R:OTR:17/04/2013:</v>
      </c>
      <c r="T187" s="23" t="str">
        <f t="shared" si="9"/>
        <v>5:Y:N</v>
      </c>
      <c r="U187" s="46">
        <v>5</v>
      </c>
      <c r="V187" s="23"/>
      <c r="W187" t="s">
        <v>73</v>
      </c>
      <c r="X187" s="23"/>
      <c r="Y187" t="s">
        <v>74</v>
      </c>
      <c r="AB187" s="46" t="s">
        <v>73</v>
      </c>
      <c r="AC187" s="46" t="s">
        <v>73</v>
      </c>
    </row>
    <row r="188" spans="2:29" ht="15">
      <c r="B188" t="s">
        <v>287</v>
      </c>
      <c r="C188" t="s">
        <v>353</v>
      </c>
      <c r="E188" t="str">
        <f t="shared" si="10"/>
        <v>WHT_0411NRSWEDE</v>
      </c>
      <c r="F188" s="27" t="str">
        <f t="shared" si="11"/>
        <v>17/04/2013:</v>
      </c>
      <c r="M188" s="46" t="s">
        <v>52</v>
      </c>
      <c r="N188" s="28" t="s">
        <v>51</v>
      </c>
      <c r="O188" s="46" t="s">
        <v>31</v>
      </c>
      <c r="P188" s="46" t="s">
        <v>71</v>
      </c>
      <c r="Q188" s="27" t="s">
        <v>72</v>
      </c>
      <c r="R188" s="27"/>
      <c r="S188" s="23" t="str">
        <f t="shared" si="8"/>
        <v>WHT_0900:NR:OTR:17/04/2013:</v>
      </c>
      <c r="T188" s="23" t="str">
        <f t="shared" si="9"/>
        <v>20:Y:Y</v>
      </c>
      <c r="U188" s="46">
        <v>20</v>
      </c>
      <c r="V188" s="23"/>
      <c r="W188" t="s">
        <v>73</v>
      </c>
      <c r="X188" s="23"/>
      <c r="Y188" t="s">
        <v>73</v>
      </c>
      <c r="AB188" s="46" t="s">
        <v>74</v>
      </c>
      <c r="AC188" s="46" t="s">
        <v>73</v>
      </c>
    </row>
    <row r="189" spans="2:29" ht="15">
      <c r="B189" t="s">
        <v>288</v>
      </c>
      <c r="C189" t="s">
        <v>353</v>
      </c>
      <c r="E189" t="str">
        <f t="shared" si="10"/>
        <v>WHT_0411NRZAMBI</v>
      </c>
      <c r="F189" s="27" t="str">
        <f t="shared" si="11"/>
        <v>17/04/2013:</v>
      </c>
      <c r="M189" s="46" t="s">
        <v>52</v>
      </c>
      <c r="N189" s="28" t="s">
        <v>51</v>
      </c>
      <c r="O189" s="46" t="s">
        <v>38</v>
      </c>
      <c r="P189" s="46" t="s">
        <v>71</v>
      </c>
      <c r="Q189" s="27" t="s">
        <v>72</v>
      </c>
      <c r="R189" s="27"/>
      <c r="S189" s="23" t="str">
        <f t="shared" si="8"/>
        <v>WHT_0900:R:OTR:17/04/2013:</v>
      </c>
      <c r="T189" s="23" t="str">
        <f t="shared" si="9"/>
        <v>3:Y:N</v>
      </c>
      <c r="U189" s="46">
        <v>3</v>
      </c>
      <c r="V189" s="23"/>
      <c r="W189" t="s">
        <v>73</v>
      </c>
      <c r="X189" s="23"/>
      <c r="Y189" t="s">
        <v>74</v>
      </c>
      <c r="AB189" s="46" t="s">
        <v>73</v>
      </c>
      <c r="AC189" s="46" t="s">
        <v>73</v>
      </c>
    </row>
    <row r="190" spans="2:6" ht="14.25">
      <c r="B190" t="s">
        <v>289</v>
      </c>
      <c r="C190" t="s">
        <v>127</v>
      </c>
      <c r="E190" t="str">
        <f t="shared" si="10"/>
        <v>WHT_0411RCANAD</v>
      </c>
      <c r="F190" s="27" t="str">
        <f t="shared" si="11"/>
        <v>17/04/2013:</v>
      </c>
    </row>
    <row r="191" spans="2:6" ht="14.25">
      <c r="B191" t="s">
        <v>360</v>
      </c>
      <c r="C191" t="s">
        <v>127</v>
      </c>
      <c r="E191" t="str">
        <f t="shared" si="10"/>
        <v>WHT_0411RDENMA</v>
      </c>
      <c r="F191" s="27" t="str">
        <f t="shared" si="11"/>
        <v>17/04/2013:</v>
      </c>
    </row>
    <row r="192" spans="2:6" ht="14.25">
      <c r="B192" t="s">
        <v>290</v>
      </c>
      <c r="C192" t="s">
        <v>127</v>
      </c>
      <c r="E192" t="str">
        <f t="shared" si="10"/>
        <v>WHT_0411RGBR</v>
      </c>
      <c r="F192" s="27" t="str">
        <f t="shared" si="11"/>
        <v>17/04/2013:</v>
      </c>
    </row>
    <row r="193" spans="2:6" ht="14.25">
      <c r="B193" t="s">
        <v>291</v>
      </c>
      <c r="C193" t="s">
        <v>127</v>
      </c>
      <c r="E193" t="str">
        <f t="shared" si="10"/>
        <v>WHT_0411RGERMA</v>
      </c>
      <c r="F193" s="27" t="str">
        <f t="shared" si="11"/>
        <v>17/04/2013:</v>
      </c>
    </row>
    <row r="194" spans="2:6" ht="14.25">
      <c r="B194" t="s">
        <v>292</v>
      </c>
      <c r="C194" t="s">
        <v>127</v>
      </c>
      <c r="E194" t="str">
        <f t="shared" si="10"/>
        <v>WHT_0411RINDIA</v>
      </c>
      <c r="F194" s="27" t="str">
        <f t="shared" si="11"/>
        <v>17/04/2013:</v>
      </c>
    </row>
    <row r="195" spans="2:6" ht="14.25">
      <c r="B195" t="s">
        <v>293</v>
      </c>
      <c r="C195" t="s">
        <v>127</v>
      </c>
      <c r="E195" t="str">
        <f t="shared" si="10"/>
        <v>WHT_0411RNORWA</v>
      </c>
      <c r="F195" s="27" t="str">
        <f t="shared" si="11"/>
        <v>17/04/2013:</v>
      </c>
    </row>
    <row r="196" spans="2:6" ht="14.25">
      <c r="B196" t="s">
        <v>294</v>
      </c>
      <c r="C196" t="s">
        <v>127</v>
      </c>
      <c r="E196" t="str">
        <f t="shared" si="10"/>
        <v>WHT_0411ROTR</v>
      </c>
      <c r="F196" s="27" t="str">
        <f t="shared" si="11"/>
        <v>17/04/2013:</v>
      </c>
    </row>
    <row r="197" spans="2:6" ht="14.25">
      <c r="B197" t="s">
        <v>295</v>
      </c>
      <c r="C197" t="s">
        <v>127</v>
      </c>
      <c r="E197" t="str">
        <f t="shared" si="10"/>
        <v>WHT_0411RSWEDE</v>
      </c>
      <c r="F197" s="27" t="str">
        <f t="shared" si="11"/>
        <v>17/04/2013:</v>
      </c>
    </row>
    <row r="198" spans="2:6" ht="14.25">
      <c r="B198" t="s">
        <v>296</v>
      </c>
      <c r="C198" t="s">
        <v>127</v>
      </c>
      <c r="E198" t="str">
        <f t="shared" si="10"/>
        <v>WHT_0411RZAMBI</v>
      </c>
      <c r="F198" s="27" t="str">
        <f t="shared" si="11"/>
        <v>17/04/2013:</v>
      </c>
    </row>
    <row r="199" spans="2:6" ht="14.25">
      <c r="B199" t="s">
        <v>297</v>
      </c>
      <c r="C199" t="s">
        <v>356</v>
      </c>
      <c r="E199" t="str">
        <f t="shared" si="10"/>
        <v>WHT_0500NROTR</v>
      </c>
      <c r="F199" s="27" t="str">
        <f t="shared" si="11"/>
        <v>17/04/2013:</v>
      </c>
    </row>
    <row r="200" spans="2:6" ht="14.25">
      <c r="B200" t="s">
        <v>298</v>
      </c>
      <c r="C200" t="s">
        <v>127</v>
      </c>
      <c r="E200" t="str">
        <f t="shared" si="10"/>
        <v>WHT_0500ROTR</v>
      </c>
      <c r="F200" s="27" t="str">
        <f t="shared" si="11"/>
        <v>17/04/2013:</v>
      </c>
    </row>
    <row r="201" spans="2:6" ht="14.25">
      <c r="B201" t="s">
        <v>299</v>
      </c>
      <c r="C201" t="s">
        <v>356</v>
      </c>
      <c r="E201" t="str">
        <f t="shared" si="10"/>
        <v>WHT_0501NROTR</v>
      </c>
      <c r="F201" s="27" t="str">
        <f t="shared" si="11"/>
        <v>17/04/2013:</v>
      </c>
    </row>
    <row r="202" spans="2:6" ht="14.25">
      <c r="B202" t="s">
        <v>300</v>
      </c>
      <c r="C202" t="s">
        <v>127</v>
      </c>
      <c r="E202" t="str">
        <f t="shared" si="10"/>
        <v>WHT_0501ROTR</v>
      </c>
      <c r="F202" s="27" t="str">
        <f t="shared" si="11"/>
        <v>17/04/2013:</v>
      </c>
    </row>
    <row r="203" spans="2:6" ht="14.25">
      <c r="B203" t="s">
        <v>301</v>
      </c>
      <c r="C203" t="s">
        <v>350</v>
      </c>
      <c r="E203" t="str">
        <f t="shared" si="10"/>
        <v>WHT_0600NROTR</v>
      </c>
      <c r="F203" s="27" t="str">
        <f t="shared" si="11"/>
        <v>17/04/2013:</v>
      </c>
    </row>
    <row r="204" spans="2:6" ht="14.25">
      <c r="B204" t="s">
        <v>302</v>
      </c>
      <c r="C204" t="s">
        <v>303</v>
      </c>
      <c r="E204" t="str">
        <f t="shared" si="10"/>
        <v>WHT_0600ROTR</v>
      </c>
      <c r="F204" s="27" t="str">
        <f t="shared" si="11"/>
        <v>17/04/2013:</v>
      </c>
    </row>
    <row r="205" spans="2:6" ht="14.25">
      <c r="B205" t="s">
        <v>304</v>
      </c>
      <c r="C205" t="s">
        <v>127</v>
      </c>
      <c r="E205" t="str">
        <f t="shared" si="10"/>
        <v>WHT_0601NROTR</v>
      </c>
      <c r="F205" s="27" t="str">
        <f t="shared" si="11"/>
        <v>17/04/2013:</v>
      </c>
    </row>
    <row r="206" spans="2:6" ht="14.25">
      <c r="B206" t="s">
        <v>305</v>
      </c>
      <c r="C206" t="s">
        <v>303</v>
      </c>
      <c r="E206" t="str">
        <f t="shared" si="10"/>
        <v>WHT_0601ROTR</v>
      </c>
      <c r="F206" s="27" t="str">
        <f t="shared" si="11"/>
        <v>17/04/2013:</v>
      </c>
    </row>
    <row r="207" spans="2:6" ht="14.25">
      <c r="B207" t="s">
        <v>306</v>
      </c>
      <c r="C207" t="s">
        <v>353</v>
      </c>
      <c r="E207" t="str">
        <f t="shared" si="10"/>
        <v>WHT_0700NROTR</v>
      </c>
      <c r="F207" s="27" t="str">
        <f t="shared" si="11"/>
        <v>17/04/2013:</v>
      </c>
    </row>
    <row r="208" spans="2:6" ht="14.25">
      <c r="B208" t="s">
        <v>307</v>
      </c>
      <c r="C208" t="s">
        <v>127</v>
      </c>
      <c r="E208" t="str">
        <f t="shared" si="10"/>
        <v>WHT_0700ROTR</v>
      </c>
      <c r="F208" s="27" t="str">
        <f t="shared" si="11"/>
        <v>17/04/2013:</v>
      </c>
    </row>
    <row r="209" spans="2:6" ht="14.25">
      <c r="B209" t="s">
        <v>308</v>
      </c>
      <c r="C209" t="s">
        <v>127</v>
      </c>
      <c r="E209" t="str">
        <f t="shared" si="10"/>
        <v>WHT_0800NROTR</v>
      </c>
      <c r="F209" s="27" t="str">
        <f t="shared" si="11"/>
        <v>17/04/2013:</v>
      </c>
    </row>
    <row r="210" spans="2:6" ht="14.25">
      <c r="B210" t="s">
        <v>309</v>
      </c>
      <c r="C210" t="s">
        <v>204</v>
      </c>
      <c r="E210" t="str">
        <f t="shared" si="10"/>
        <v>WHT_0800ROTR</v>
      </c>
      <c r="F210" s="27" t="str">
        <f t="shared" si="11"/>
        <v>17/04/2013:</v>
      </c>
    </row>
    <row r="211" spans="2:6" ht="14.25">
      <c r="B211" t="s">
        <v>310</v>
      </c>
      <c r="C211" t="s">
        <v>127</v>
      </c>
      <c r="E211" t="str">
        <f t="shared" si="10"/>
        <v>WHT_0801NROTR</v>
      </c>
      <c r="F211" s="27" t="str">
        <f t="shared" si="11"/>
        <v>17/04/2013:</v>
      </c>
    </row>
    <row r="212" spans="2:6" ht="14.25">
      <c r="B212" t="s">
        <v>311</v>
      </c>
      <c r="C212" t="s">
        <v>125</v>
      </c>
      <c r="E212" t="str">
        <f t="shared" si="10"/>
        <v>WHT_0801ROTR</v>
      </c>
      <c r="F212" s="27" t="str">
        <f t="shared" si="11"/>
        <v>17/04/2013:</v>
      </c>
    </row>
    <row r="213" spans="2:6" ht="14.25">
      <c r="B213" t="s">
        <v>312</v>
      </c>
      <c r="C213" t="s">
        <v>127</v>
      </c>
      <c r="E213" t="str">
        <f t="shared" si="10"/>
        <v>WHT_0802NROTR</v>
      </c>
      <c r="F213" s="27" t="str">
        <f t="shared" si="11"/>
        <v>17/04/2013:</v>
      </c>
    </row>
    <row r="214" spans="2:6" ht="14.25">
      <c r="B214" t="s">
        <v>313</v>
      </c>
      <c r="C214" t="s">
        <v>204</v>
      </c>
      <c r="E214" t="str">
        <f t="shared" si="10"/>
        <v>WHT_0802ROTR</v>
      </c>
      <c r="F214" s="27" t="str">
        <f t="shared" si="11"/>
        <v>17/04/2013:</v>
      </c>
    </row>
    <row r="215" spans="2:6" ht="14.25">
      <c r="B215" t="s">
        <v>314</v>
      </c>
      <c r="C215" t="s">
        <v>353</v>
      </c>
      <c r="E215" t="str">
        <f t="shared" si="10"/>
        <v>WHT_0900NROTR</v>
      </c>
      <c r="F215" s="27" t="str">
        <f t="shared" si="11"/>
        <v>17/04/2013:</v>
      </c>
    </row>
    <row r="216" spans="2:6" ht="14.25">
      <c r="B216" t="s">
        <v>315</v>
      </c>
      <c r="C216" t="s">
        <v>316</v>
      </c>
      <c r="E216" t="str">
        <f t="shared" si="10"/>
        <v>WHT_0900ROTR</v>
      </c>
      <c r="F216" s="27" t="str">
        <f t="shared" si="11"/>
        <v>17/04/2013:</v>
      </c>
    </row>
  </sheetData>
  <sheetProtection password="94AB" sheet="1" objects="1" scenarios="1"/>
  <mergeCells count="2">
    <mergeCell ref="AB6:AC6"/>
    <mergeCell ref="W6:Z6"/>
  </mergeCells>
  <printOptions/>
  <pageMargins left="0.7" right="0.7" top="0.75" bottom="0.75" header="0.5118055555555555" footer="0.511805555555555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M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2.28125" style="0" customWidth="1"/>
    <col min="2" max="2" width="29.421875" style="0" customWidth="1"/>
    <col min="3" max="3" width="10.7109375" style="0" customWidth="1"/>
    <col min="4" max="4" width="10.57421875" style="0" customWidth="1"/>
    <col min="5" max="5" width="33.421875" style="0" customWidth="1"/>
    <col min="6" max="6" width="47.140625" style="0" customWidth="1"/>
    <col min="7" max="7" width="29.28125" style="0" customWidth="1"/>
    <col min="8" max="8" width="25.28125" style="0" customWidth="1"/>
    <col min="9" max="9" width="35.00390625" style="0" customWidth="1"/>
    <col min="10" max="10" width="35.57421875" style="0" customWidth="1"/>
  </cols>
  <sheetData>
    <row r="1" spans="1:13" s="22" customFormat="1" ht="14.25">
      <c r="A1" s="22" t="s">
        <v>317</v>
      </c>
      <c r="B1" s="22" t="s">
        <v>318</v>
      </c>
      <c r="C1" s="22" t="s">
        <v>319</v>
      </c>
      <c r="D1" s="22" t="s">
        <v>320</v>
      </c>
      <c r="E1" s="22" t="s">
        <v>321</v>
      </c>
      <c r="F1" s="22" t="s">
        <v>322</v>
      </c>
      <c r="G1" s="22" t="s">
        <v>323</v>
      </c>
      <c r="H1" s="22" t="s">
        <v>322</v>
      </c>
      <c r="I1" s="22" t="s">
        <v>324</v>
      </c>
      <c r="J1" s="22" t="s">
        <v>322</v>
      </c>
      <c r="M1" s="22" t="s">
        <v>325</v>
      </c>
    </row>
    <row r="2" spans="1:13" ht="14.25">
      <c r="A2" t="s">
        <v>326</v>
      </c>
      <c r="B2" t="s">
        <v>327</v>
      </c>
      <c r="C2">
        <v>11</v>
      </c>
      <c r="D2" t="s">
        <v>73</v>
      </c>
      <c r="E2" t="s">
        <v>328</v>
      </c>
      <c r="F2" t="s">
        <v>329</v>
      </c>
      <c r="G2" t="s">
        <v>330</v>
      </c>
      <c r="H2" t="s">
        <v>331</v>
      </c>
      <c r="I2" t="s">
        <v>332</v>
      </c>
      <c r="J2" t="s">
        <v>333</v>
      </c>
      <c r="M2" t="s">
        <v>334</v>
      </c>
    </row>
    <row r="3" spans="1:13" ht="14.25">
      <c r="A3" t="s">
        <v>385</v>
      </c>
      <c r="B3" t="s">
        <v>383</v>
      </c>
      <c r="C3">
        <v>0</v>
      </c>
      <c r="D3" t="s">
        <v>73</v>
      </c>
      <c r="E3" t="s">
        <v>446</v>
      </c>
      <c r="F3" t="s">
        <v>381</v>
      </c>
      <c r="M3" t="s">
        <v>474</v>
      </c>
    </row>
    <row r="4" spans="1:13" ht="14.25">
      <c r="A4" t="s">
        <v>385</v>
      </c>
      <c r="B4" t="s">
        <v>384</v>
      </c>
      <c r="C4">
        <v>0</v>
      </c>
      <c r="D4" t="s">
        <v>73</v>
      </c>
      <c r="E4" t="s">
        <v>447</v>
      </c>
      <c r="F4" t="s">
        <v>382</v>
      </c>
      <c r="M4" t="s">
        <v>474</v>
      </c>
    </row>
    <row r="5" spans="1:13" ht="14.25">
      <c r="A5" t="s">
        <v>385</v>
      </c>
      <c r="B5" t="s">
        <v>448</v>
      </c>
      <c r="C5">
        <v>0</v>
      </c>
      <c r="D5" t="s">
        <v>73</v>
      </c>
      <c r="E5" t="s">
        <v>435</v>
      </c>
      <c r="F5" t="s">
        <v>436</v>
      </c>
      <c r="M5" t="s">
        <v>474</v>
      </c>
    </row>
    <row r="6" spans="1:13" ht="14.25">
      <c r="A6" t="s">
        <v>385</v>
      </c>
      <c r="B6" t="s">
        <v>449</v>
      </c>
      <c r="C6">
        <v>0</v>
      </c>
      <c r="D6" t="s">
        <v>73</v>
      </c>
      <c r="E6" t="s">
        <v>450</v>
      </c>
      <c r="F6" t="s">
        <v>453</v>
      </c>
      <c r="M6" t="s">
        <v>474</v>
      </c>
    </row>
    <row r="7" spans="1:13" ht="14.25">
      <c r="A7" t="s">
        <v>385</v>
      </c>
      <c r="B7" t="s">
        <v>452</v>
      </c>
      <c r="C7">
        <v>0</v>
      </c>
      <c r="D7" t="s">
        <v>73</v>
      </c>
      <c r="E7" t="s">
        <v>455</v>
      </c>
      <c r="F7" t="s">
        <v>480</v>
      </c>
      <c r="M7" t="s">
        <v>474</v>
      </c>
    </row>
    <row r="8" spans="1:13" ht="14.25">
      <c r="A8" t="s">
        <v>385</v>
      </c>
      <c r="B8" t="s">
        <v>468</v>
      </c>
      <c r="C8">
        <v>0</v>
      </c>
      <c r="D8" t="s">
        <v>73</v>
      </c>
      <c r="E8" t="s">
        <v>469</v>
      </c>
      <c r="F8" t="s">
        <v>467</v>
      </c>
      <c r="M8" t="s">
        <v>474</v>
      </c>
    </row>
  </sheetData>
  <sheetProtection password="94AB"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G55"/>
  <sheetViews>
    <sheetView zoomScalePageLayoutView="0" workbookViewId="0" topLeftCell="A1">
      <selection activeCell="A18" sqref="A18:IV55"/>
    </sheetView>
  </sheetViews>
  <sheetFormatPr defaultColWidth="9.140625" defaultRowHeight="15"/>
  <sheetData>
    <row r="1" ht="14.25">
      <c r="A1" t="s">
        <v>410</v>
      </c>
    </row>
    <row r="2" spans="1:4" ht="14.25">
      <c r="A2" t="s">
        <v>395</v>
      </c>
      <c r="B2" t="s">
        <v>396</v>
      </c>
      <c r="C2" t="s">
        <v>397</v>
      </c>
      <c r="D2" t="s">
        <v>398</v>
      </c>
    </row>
    <row r="3" spans="1:4" ht="14.25">
      <c r="A3" t="s">
        <v>399</v>
      </c>
      <c r="B3">
        <v>19</v>
      </c>
      <c r="C3" t="s">
        <v>430</v>
      </c>
      <c r="D3" t="s">
        <v>433</v>
      </c>
    </row>
    <row r="4" spans="1:4" ht="14.25">
      <c r="A4" t="s">
        <v>400</v>
      </c>
      <c r="B4">
        <v>23</v>
      </c>
      <c r="C4" t="s">
        <v>401</v>
      </c>
      <c r="D4" t="s">
        <v>406</v>
      </c>
    </row>
    <row r="5" spans="1:4" ht="14.25">
      <c r="A5" t="s">
        <v>402</v>
      </c>
      <c r="B5">
        <v>27</v>
      </c>
      <c r="C5" t="s">
        <v>431</v>
      </c>
      <c r="D5" t="s">
        <v>407</v>
      </c>
    </row>
    <row r="6" spans="1:4" ht="14.25">
      <c r="A6" t="s">
        <v>403</v>
      </c>
      <c r="B6">
        <v>31</v>
      </c>
      <c r="C6" t="s">
        <v>440</v>
      </c>
      <c r="D6" t="s">
        <v>434</v>
      </c>
    </row>
    <row r="7" spans="1:4" ht="14.25">
      <c r="A7" t="s">
        <v>404</v>
      </c>
      <c r="B7">
        <v>35</v>
      </c>
      <c r="C7" t="s">
        <v>432</v>
      </c>
      <c r="D7" t="s">
        <v>408</v>
      </c>
    </row>
    <row r="8" spans="1:4" ht="14.25">
      <c r="A8" t="s">
        <v>405</v>
      </c>
      <c r="B8">
        <v>39</v>
      </c>
      <c r="C8" t="s">
        <v>441</v>
      </c>
      <c r="D8" t="s">
        <v>406</v>
      </c>
    </row>
    <row r="9" spans="1:4" ht="14.25">
      <c r="A9" t="s">
        <v>443</v>
      </c>
      <c r="B9">
        <v>43</v>
      </c>
      <c r="C9" t="s">
        <v>444</v>
      </c>
      <c r="D9" t="s">
        <v>434</v>
      </c>
    </row>
    <row r="10" spans="1:4" ht="14.25">
      <c r="A10" t="s">
        <v>460</v>
      </c>
      <c r="B10">
        <v>47</v>
      </c>
      <c r="C10" t="s">
        <v>462</v>
      </c>
      <c r="D10" t="s">
        <v>464</v>
      </c>
    </row>
    <row r="11" spans="1:4" ht="14.25">
      <c r="A11" t="s">
        <v>461</v>
      </c>
      <c r="B11">
        <v>51</v>
      </c>
      <c r="C11" t="s">
        <v>463</v>
      </c>
      <c r="D11" t="s">
        <v>465</v>
      </c>
    </row>
    <row r="18" spans="1:2" ht="14.25">
      <c r="A18" t="s">
        <v>409</v>
      </c>
      <c r="B18" t="s">
        <v>409</v>
      </c>
    </row>
    <row r="19" spans="1:2" ht="14.25">
      <c r="A19" t="s">
        <v>424</v>
      </c>
      <c r="B19" t="s">
        <v>425</v>
      </c>
    </row>
    <row r="20" ht="14.25">
      <c r="A20" s="51" t="s">
        <v>423</v>
      </c>
    </row>
    <row r="22" ht="14.25">
      <c r="A22" t="s">
        <v>419</v>
      </c>
    </row>
    <row r="23" ht="14.25">
      <c r="A23" s="51" t="s">
        <v>429</v>
      </c>
    </row>
    <row r="24" ht="14.25">
      <c r="A24" s="51" t="s">
        <v>439</v>
      </c>
    </row>
    <row r="26" ht="14.25">
      <c r="A26" t="s">
        <v>420</v>
      </c>
    </row>
    <row r="27" ht="14.25">
      <c r="A27" t="s">
        <v>426</v>
      </c>
    </row>
    <row r="28" ht="14.25">
      <c r="A28" s="51" t="s">
        <v>438</v>
      </c>
    </row>
    <row r="30" ht="14.25">
      <c r="A30" t="s">
        <v>421</v>
      </c>
    </row>
    <row r="31" ht="14.25">
      <c r="A31" t="s">
        <v>426</v>
      </c>
    </row>
    <row r="32" ht="14.25">
      <c r="A32" s="51" t="s">
        <v>456</v>
      </c>
    </row>
    <row r="34" ht="14.25">
      <c r="A34" t="s">
        <v>422</v>
      </c>
    </row>
    <row r="35" ht="14.25">
      <c r="A35" t="s">
        <v>426</v>
      </c>
    </row>
    <row r="36" ht="14.25">
      <c r="A36" s="51" t="s">
        <v>437</v>
      </c>
    </row>
    <row r="38" ht="14.25">
      <c r="A38" t="s">
        <v>419</v>
      </c>
    </row>
    <row r="39" ht="14.25">
      <c r="A39" t="s">
        <v>426</v>
      </c>
    </row>
    <row r="40" ht="14.25">
      <c r="A40" s="51" t="s">
        <v>442</v>
      </c>
    </row>
    <row r="42" ht="14.25">
      <c r="A42" t="s">
        <v>421</v>
      </c>
    </row>
    <row r="43" ht="14.25">
      <c r="A43" t="s">
        <v>427</v>
      </c>
    </row>
    <row r="44" ht="14.25">
      <c r="A44" s="51" t="s">
        <v>428</v>
      </c>
    </row>
    <row r="46" ht="14.25">
      <c r="A46" t="s">
        <v>457</v>
      </c>
    </row>
    <row r="47" ht="14.25">
      <c r="A47" t="s">
        <v>459</v>
      </c>
    </row>
    <row r="48" ht="14.25">
      <c r="A48" s="51" t="s">
        <v>482</v>
      </c>
    </row>
    <row r="50" ht="14.25">
      <c r="A50" t="s">
        <v>458</v>
      </c>
    </row>
    <row r="51" ht="14.25">
      <c r="A51" t="s">
        <v>459</v>
      </c>
    </row>
    <row r="52" ht="14.25">
      <c r="A52" s="51" t="s">
        <v>481</v>
      </c>
    </row>
    <row r="55" spans="1:7" ht="14.25">
      <c r="A55" t="s">
        <v>409</v>
      </c>
      <c r="B55" t="s">
        <v>419</v>
      </c>
      <c r="C55" t="s">
        <v>420</v>
      </c>
      <c r="D55" t="s">
        <v>421</v>
      </c>
      <c r="E55" t="s">
        <v>422</v>
      </c>
      <c r="F55" t="s">
        <v>457</v>
      </c>
      <c r="G55" t="s">
        <v>458</v>
      </c>
    </row>
  </sheetData>
  <sheetProtection password="94AB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14"/>
  <sheetViews>
    <sheetView zoomScalePageLayoutView="0" workbookViewId="0" topLeftCell="A4">
      <selection activeCell="C8" sqref="C8"/>
    </sheetView>
  </sheetViews>
  <sheetFormatPr defaultColWidth="9.140625" defaultRowHeight="15"/>
  <cols>
    <col min="1" max="1" width="28.57421875" style="0" customWidth="1"/>
    <col min="2" max="2" width="46.00390625" style="0" customWidth="1"/>
    <col min="3" max="3" width="41.00390625" style="0" customWidth="1"/>
    <col min="4" max="4" width="63.00390625" style="0" customWidth="1"/>
    <col min="5" max="5" width="49.57421875" style="0" customWidth="1"/>
    <col min="6" max="6" width="41.28125" style="0" customWidth="1"/>
    <col min="7" max="7" width="46.7109375" style="0" customWidth="1"/>
    <col min="8" max="8" width="16.140625" style="0" customWidth="1"/>
    <col min="9" max="11" width="25.7109375" style="0" customWidth="1"/>
    <col min="12" max="12" width="20.8515625" style="0" customWidth="1"/>
    <col min="13" max="13" width="23.7109375" style="0" customWidth="1"/>
  </cols>
  <sheetData>
    <row r="1" spans="1:9" s="22" customFormat="1" ht="14.25">
      <c r="A1" s="22" t="s">
        <v>335</v>
      </c>
      <c r="B1" s="22" t="s">
        <v>336</v>
      </c>
      <c r="C1" s="22" t="s">
        <v>336</v>
      </c>
      <c r="D1" s="22" t="s">
        <v>336</v>
      </c>
      <c r="E1" s="22" t="s">
        <v>336</v>
      </c>
      <c r="F1" s="22" t="s">
        <v>336</v>
      </c>
      <c r="I1" s="22" t="s">
        <v>337</v>
      </c>
    </row>
    <row r="2" spans="1:9" s="22" customFormat="1" ht="14.25">
      <c r="A2" s="22" t="s">
        <v>385</v>
      </c>
      <c r="B2" s="22" t="s">
        <v>338</v>
      </c>
      <c r="C2" s="22" t="s">
        <v>378</v>
      </c>
      <c r="D2" s="22" t="s">
        <v>379</v>
      </c>
      <c r="E2" s="22" t="s">
        <v>383</v>
      </c>
      <c r="F2" s="22" t="s">
        <v>380</v>
      </c>
      <c r="I2" s="22" t="s">
        <v>474</v>
      </c>
    </row>
    <row r="3" spans="1:6" ht="14.25">
      <c r="A3" t="s">
        <v>320</v>
      </c>
      <c r="B3" t="s">
        <v>73</v>
      </c>
      <c r="C3" t="s">
        <v>73</v>
      </c>
      <c r="D3" t="s">
        <v>73</v>
      </c>
      <c r="E3" t="s">
        <v>73</v>
      </c>
      <c r="F3" t="s">
        <v>73</v>
      </c>
    </row>
    <row r="4" spans="1:6" ht="14.25">
      <c r="A4" t="s">
        <v>319</v>
      </c>
      <c r="B4">
        <v>11</v>
      </c>
      <c r="C4">
        <v>20</v>
      </c>
      <c r="D4">
        <v>10</v>
      </c>
      <c r="E4">
        <v>15</v>
      </c>
      <c r="F4">
        <v>10</v>
      </c>
    </row>
    <row r="5" spans="1:7" ht="15">
      <c r="A5" t="s">
        <v>321</v>
      </c>
      <c r="B5" t="s">
        <v>392</v>
      </c>
      <c r="C5" s="50" t="s">
        <v>411</v>
      </c>
      <c r="D5" s="50" t="s">
        <v>386</v>
      </c>
      <c r="E5" s="50" t="s">
        <v>388</v>
      </c>
      <c r="F5" s="50" t="s">
        <v>389</v>
      </c>
      <c r="G5" s="50"/>
    </row>
    <row r="6" spans="1:7" ht="15">
      <c r="A6" t="s">
        <v>322</v>
      </c>
      <c r="B6" t="s">
        <v>339</v>
      </c>
      <c r="C6" s="50" t="str">
        <f>CONCATENATE(C2," is Mandatory field.")</f>
        <v>Invoice Number is Mandatory field.</v>
      </c>
      <c r="D6" s="50" t="str">
        <f>CONCATENATE(D2," is Mandatory field.")</f>
        <v>Invoice Date is Mandatory field.</v>
      </c>
      <c r="E6" s="50" t="str">
        <f>CONCATENATE(E2," is Mandatory field.")</f>
        <v>Invoice Amount is Mandatory field.</v>
      </c>
      <c r="F6" s="50" t="str">
        <f>CONCATENATE(F2," is Mandatory field.")</f>
        <v>Payment Date is Mandatory field.</v>
      </c>
      <c r="G6" s="50"/>
    </row>
    <row r="7" spans="1:7" ht="30.75">
      <c r="A7" t="s">
        <v>323</v>
      </c>
      <c r="B7" t="s">
        <v>393</v>
      </c>
      <c r="C7" s="50" t="s">
        <v>412</v>
      </c>
      <c r="D7" s="50" t="s">
        <v>413</v>
      </c>
      <c r="E7" s="50" t="s">
        <v>415</v>
      </c>
      <c r="F7" s="50" t="s">
        <v>417</v>
      </c>
      <c r="G7" s="50"/>
    </row>
    <row r="8" spans="1:7" ht="46.5">
      <c r="A8" t="s">
        <v>322</v>
      </c>
      <c r="B8" t="s">
        <v>333</v>
      </c>
      <c r="C8" s="50" t="str">
        <f>CONCATENATE("Please Enter AlphaNumeric Data.Special characters like Space , - . /: \n \ ' &amp; ( ) ` $ are allowed.")</f>
        <v>Please Enter AlphaNumeric Data.Special characters like Space , - . /: \n \ ' &amp; ( ) ` $ are allowed.</v>
      </c>
      <c r="D8" s="50" t="str">
        <f>CONCATENATE("Please Enter Data upto ",D4," Length only.")</f>
        <v>Please Enter Data upto 10 Length only.</v>
      </c>
      <c r="E8" s="50" t="str">
        <f>CONCATENATE("Please Enter Numeric Data Only.")</f>
        <v>Please Enter Numeric Data Only.</v>
      </c>
      <c r="F8" s="50" t="str">
        <f>CONCATENATE("Please Enter Data upto ",F4," Length only.")</f>
        <v>Please Enter Data upto 10 Length only.</v>
      </c>
      <c r="G8" s="50"/>
    </row>
    <row r="9" spans="1:7" ht="15">
      <c r="A9" t="s">
        <v>324</v>
      </c>
      <c r="B9" t="s">
        <v>394</v>
      </c>
      <c r="C9" s="50" t="s">
        <v>445</v>
      </c>
      <c r="D9" s="50" t="s">
        <v>414</v>
      </c>
      <c r="E9" s="50" t="s">
        <v>416</v>
      </c>
      <c r="F9" s="50" t="s">
        <v>418</v>
      </c>
      <c r="G9" s="50"/>
    </row>
    <row r="10" spans="1:7" ht="15">
      <c r="A10" t="s">
        <v>322</v>
      </c>
      <c r="B10" t="s">
        <v>340</v>
      </c>
      <c r="C10" s="50" t="str">
        <f>CONCATENATE("Please Enter Data upto ",C4," Length only.")</f>
        <v>Please Enter Data upto 20 Length only.</v>
      </c>
      <c r="D10" s="50" t="s">
        <v>387</v>
      </c>
      <c r="E10" s="50" t="str">
        <f>CONCATENATE("Please Enter Data upto ",E4," Digit only.")</f>
        <v>Please Enter Data upto 15 Digit only.</v>
      </c>
      <c r="F10" s="50" t="s">
        <v>387</v>
      </c>
      <c r="G10" s="50"/>
    </row>
    <row r="11" spans="1:6" ht="30.75">
      <c r="A11" t="s">
        <v>390</v>
      </c>
      <c r="B11" t="s">
        <v>451</v>
      </c>
      <c r="D11" s="50" t="s">
        <v>484</v>
      </c>
      <c r="F11" s="50" t="s">
        <v>483</v>
      </c>
    </row>
    <row r="12" spans="1:6" ht="30.75">
      <c r="A12" t="s">
        <v>322</v>
      </c>
      <c r="B12" t="s">
        <v>391</v>
      </c>
      <c r="D12" s="50" t="s">
        <v>485</v>
      </c>
      <c r="F12" s="50" t="s">
        <v>488</v>
      </c>
    </row>
    <row r="13" spans="1:6" ht="15">
      <c r="A13" t="s">
        <v>486</v>
      </c>
      <c r="F13" s="50" t="s">
        <v>487</v>
      </c>
    </row>
    <row r="14" spans="1:6" ht="15">
      <c r="A14" t="s">
        <v>322</v>
      </c>
      <c r="F14" s="50" t="s">
        <v>489</v>
      </c>
    </row>
  </sheetData>
  <sheetProtection password="94AB"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25"/>
  <sheetViews>
    <sheetView tabSelected="1" zoomScalePageLayoutView="0" workbookViewId="0" topLeftCell="A1">
      <selection activeCell="D11" sqref="D11"/>
    </sheetView>
  </sheetViews>
  <sheetFormatPr defaultColWidth="0" defaultRowHeight="15" zeroHeight="1"/>
  <cols>
    <col min="1" max="1" width="9.140625" style="68" customWidth="1"/>
    <col min="2" max="2" width="24.7109375" style="0" customWidth="1"/>
    <col min="3" max="3" width="8.8515625" style="0" customWidth="1"/>
    <col min="4" max="4" width="114.7109375" style="0" customWidth="1"/>
    <col min="5" max="8" width="9.140625" style="68" customWidth="1"/>
    <col min="9" max="16384" width="0" style="0" hidden="1" customWidth="1"/>
  </cols>
  <sheetData>
    <row r="1" spans="1:8" ht="13.5" customHeight="1">
      <c r="A1" s="79"/>
      <c r="B1" s="76" t="s">
        <v>479</v>
      </c>
      <c r="C1" s="77"/>
      <c r="D1" s="77"/>
      <c r="E1" s="79"/>
      <c r="F1" s="79"/>
      <c r="G1" s="79"/>
      <c r="H1" s="79"/>
    </row>
    <row r="2" spans="1:8" ht="14.25" customHeight="1">
      <c r="A2" s="79"/>
      <c r="B2" s="77"/>
      <c r="C2" s="77"/>
      <c r="D2" s="77"/>
      <c r="E2" s="79"/>
      <c r="F2" s="79"/>
      <c r="G2" s="79"/>
      <c r="H2" s="79"/>
    </row>
    <row r="3" spans="1:8" s="65" customFormat="1" ht="12" customHeight="1">
      <c r="A3" s="79"/>
      <c r="B3" s="78"/>
      <c r="C3" s="78"/>
      <c r="D3" s="78"/>
      <c r="E3" s="79"/>
      <c r="F3" s="79"/>
      <c r="G3" s="79"/>
      <c r="H3" s="79"/>
    </row>
    <row r="4" spans="1:8" s="65" customFormat="1" ht="15">
      <c r="A4" s="79"/>
      <c r="B4" s="69" t="s">
        <v>478</v>
      </c>
      <c r="C4" s="69"/>
      <c r="D4" s="69"/>
      <c r="E4" s="79"/>
      <c r="F4" s="79"/>
      <c r="G4" s="79"/>
      <c r="H4" s="79"/>
    </row>
    <row r="5" spans="1:8" s="65" customFormat="1" ht="15">
      <c r="A5" s="79"/>
      <c r="B5" s="5" t="s">
        <v>1</v>
      </c>
      <c r="C5" s="3"/>
      <c r="D5" s="4"/>
      <c r="E5" s="79"/>
      <c r="F5" s="79"/>
      <c r="G5" s="79"/>
      <c r="H5" s="79"/>
    </row>
    <row r="6" spans="1:8" s="65" customFormat="1" ht="15">
      <c r="A6" s="79"/>
      <c r="B6" s="2"/>
      <c r="C6" s="6">
        <v>1</v>
      </c>
      <c r="D6" s="6" t="s">
        <v>3</v>
      </c>
      <c r="E6" s="79"/>
      <c r="F6" s="79"/>
      <c r="G6" s="79"/>
      <c r="H6" s="79"/>
    </row>
    <row r="7" spans="1:8" s="65" customFormat="1" ht="15">
      <c r="A7" s="79"/>
      <c r="B7" s="2"/>
      <c r="C7" s="6">
        <v>2</v>
      </c>
      <c r="D7" s="6" t="s">
        <v>4</v>
      </c>
      <c r="E7" s="79"/>
      <c r="F7" s="79"/>
      <c r="G7" s="79"/>
      <c r="H7" s="79"/>
    </row>
    <row r="8" spans="1:8" s="65" customFormat="1" ht="15">
      <c r="A8" s="79"/>
      <c r="B8" s="2"/>
      <c r="C8" s="6">
        <v>3</v>
      </c>
      <c r="D8" s="6" t="s">
        <v>5</v>
      </c>
      <c r="E8" s="79"/>
      <c r="F8" s="79"/>
      <c r="G8" s="79"/>
      <c r="H8" s="79"/>
    </row>
    <row r="9" spans="1:8" ht="15">
      <c r="A9" s="79"/>
      <c r="B9" s="2"/>
      <c r="C9" s="6">
        <v>4</v>
      </c>
      <c r="D9" s="6" t="s">
        <v>6</v>
      </c>
      <c r="E9" s="79"/>
      <c r="F9" s="79"/>
      <c r="G9" s="79"/>
      <c r="H9" s="79"/>
    </row>
    <row r="10" spans="1:8" ht="5.25" customHeight="1">
      <c r="A10" s="79"/>
      <c r="B10" s="2"/>
      <c r="C10" s="3"/>
      <c r="D10" s="4"/>
      <c r="E10" s="79"/>
      <c r="F10" s="79"/>
      <c r="G10" s="79"/>
      <c r="H10" s="79"/>
    </row>
    <row r="11" spans="1:8" ht="15">
      <c r="A11" s="79"/>
      <c r="B11" s="5" t="s">
        <v>7</v>
      </c>
      <c r="C11" s="3"/>
      <c r="D11" s="4"/>
      <c r="E11" s="79"/>
      <c r="F11" s="79"/>
      <c r="G11" s="79"/>
      <c r="H11" s="79"/>
    </row>
    <row r="12" spans="1:8" ht="15">
      <c r="A12" s="79"/>
      <c r="B12" s="2"/>
      <c r="C12" s="6">
        <v>1</v>
      </c>
      <c r="D12" s="6" t="s">
        <v>8</v>
      </c>
      <c r="E12" s="79"/>
      <c r="F12" s="79"/>
      <c r="G12" s="79"/>
      <c r="H12" s="79"/>
    </row>
    <row r="13" spans="1:8" ht="15">
      <c r="A13" s="79"/>
      <c r="B13" s="2"/>
      <c r="C13" s="6">
        <v>2</v>
      </c>
      <c r="D13" s="6" t="s">
        <v>4</v>
      </c>
      <c r="E13" s="79"/>
      <c r="F13" s="79"/>
      <c r="G13" s="79"/>
      <c r="H13" s="79"/>
    </row>
    <row r="14" spans="1:8" ht="15">
      <c r="A14" s="79"/>
      <c r="B14" s="2"/>
      <c r="C14" s="6">
        <v>3</v>
      </c>
      <c r="D14" s="6" t="s">
        <v>5</v>
      </c>
      <c r="E14" s="79"/>
      <c r="F14" s="79"/>
      <c r="G14" s="79"/>
      <c r="H14" s="79"/>
    </row>
    <row r="15" spans="1:8" ht="15">
      <c r="A15" s="79"/>
      <c r="B15" s="2"/>
      <c r="C15" s="6">
        <v>4</v>
      </c>
      <c r="D15" s="6" t="s">
        <v>6</v>
      </c>
      <c r="E15" s="79"/>
      <c r="F15" s="79"/>
      <c r="G15" s="79"/>
      <c r="H15" s="79"/>
    </row>
    <row r="16" spans="1:8" ht="5.25" customHeight="1">
      <c r="A16" s="79"/>
      <c r="B16" s="2"/>
      <c r="C16" s="3"/>
      <c r="D16" s="4"/>
      <c r="E16" s="79"/>
      <c r="F16" s="79"/>
      <c r="G16" s="79"/>
      <c r="H16" s="79"/>
    </row>
    <row r="17" spans="1:8" ht="15">
      <c r="A17" s="79"/>
      <c r="B17" s="5" t="s">
        <v>9</v>
      </c>
      <c r="C17" s="3"/>
      <c r="D17" s="4"/>
      <c r="E17" s="79"/>
      <c r="F17" s="79"/>
      <c r="G17" s="79"/>
      <c r="H17" s="79"/>
    </row>
    <row r="18" spans="1:8" ht="30.75">
      <c r="A18" s="79"/>
      <c r="B18" s="2"/>
      <c r="C18" s="6">
        <v>1</v>
      </c>
      <c r="D18" s="7" t="s">
        <v>10</v>
      </c>
      <c r="E18" s="79"/>
      <c r="F18" s="79"/>
      <c r="G18" s="79"/>
      <c r="H18" s="79"/>
    </row>
    <row r="19" spans="1:8" ht="30.75">
      <c r="A19" s="79"/>
      <c r="B19" s="2"/>
      <c r="C19" s="6">
        <v>2</v>
      </c>
      <c r="D19" s="7" t="s">
        <v>11</v>
      </c>
      <c r="E19" s="79"/>
      <c r="F19" s="79"/>
      <c r="G19" s="79"/>
      <c r="H19" s="79"/>
    </row>
    <row r="20" spans="1:8" ht="15">
      <c r="A20" s="79"/>
      <c r="B20" s="2"/>
      <c r="C20" s="6">
        <v>3</v>
      </c>
      <c r="D20" s="7" t="s">
        <v>6</v>
      </c>
      <c r="E20" s="79"/>
      <c r="F20" s="79"/>
      <c r="G20" s="79"/>
      <c r="H20" s="79"/>
    </row>
    <row r="21" spans="1:8" ht="15">
      <c r="A21" s="79"/>
      <c r="B21" s="67"/>
      <c r="C21" s="6">
        <v>4</v>
      </c>
      <c r="D21" s="7" t="s">
        <v>12</v>
      </c>
      <c r="E21" s="79"/>
      <c r="F21" s="79"/>
      <c r="G21" s="79"/>
      <c r="H21" s="79"/>
    </row>
    <row r="22" spans="1:8" ht="14.25">
      <c r="A22" s="79"/>
      <c r="B22" s="79"/>
      <c r="C22" s="79"/>
      <c r="D22" s="79"/>
      <c r="E22" s="79"/>
      <c r="F22" s="79"/>
      <c r="G22" s="79"/>
      <c r="H22" s="79"/>
    </row>
    <row r="23" spans="1:7" ht="14.25">
      <c r="A23" s="79"/>
      <c r="B23" s="79"/>
      <c r="C23" s="79"/>
      <c r="D23" s="79"/>
      <c r="E23" s="79"/>
      <c r="F23" s="79"/>
      <c r="G23" s="79"/>
    </row>
    <row r="24" ht="14.25" hidden="1"/>
    <row r="25" ht="14.25" hidden="1">
      <c r="B25" s="66"/>
    </row>
  </sheetData>
  <sheetProtection password="94AB" sheet="1" objects="1" scenarios="1"/>
  <mergeCells count="6">
    <mergeCell ref="B4:D4"/>
    <mergeCell ref="B1:D3"/>
    <mergeCell ref="A1:A23"/>
    <mergeCell ref="E1:H22"/>
    <mergeCell ref="B22:D23"/>
    <mergeCell ref="E23:G2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C8"/>
  <sheetViews>
    <sheetView zoomScalePageLayoutView="0" workbookViewId="0" topLeftCell="A1">
      <selection activeCell="B3" sqref="B3"/>
    </sheetView>
  </sheetViews>
  <sheetFormatPr defaultColWidth="0" defaultRowHeight="15" zeroHeight="1"/>
  <cols>
    <col min="1" max="1" width="39.140625" style="0" customWidth="1"/>
    <col min="2" max="2" width="33.00390625" style="0" customWidth="1"/>
    <col min="3" max="3" width="16.00390625" style="0" customWidth="1"/>
    <col min="4" max="16384" width="0" style="0" hidden="1" customWidth="1"/>
  </cols>
  <sheetData>
    <row r="1" spans="2:3" ht="48.75" customHeight="1">
      <c r="B1" s="80" t="s">
        <v>477</v>
      </c>
      <c r="C1" s="80"/>
    </row>
    <row r="2" spans="1:3" ht="21" customHeight="1">
      <c r="A2" s="81" t="s">
        <v>341</v>
      </c>
      <c r="B2" s="81"/>
      <c r="C2" s="31" t="s">
        <v>496</v>
      </c>
    </row>
    <row r="3" spans="1:3" ht="15">
      <c r="A3" s="32" t="s">
        <v>342</v>
      </c>
      <c r="B3" s="33"/>
      <c r="C3" s="34"/>
    </row>
    <row r="4" spans="1:3" ht="15">
      <c r="A4" s="32" t="s">
        <v>343</v>
      </c>
      <c r="B4" s="35" t="s">
        <v>470</v>
      </c>
      <c r="C4" s="36" t="s">
        <v>470</v>
      </c>
    </row>
    <row r="5" spans="1:3" ht="15.75" customHeight="1">
      <c r="A5" s="32" t="s">
        <v>344</v>
      </c>
      <c r="B5" s="35" t="s">
        <v>473</v>
      </c>
      <c r="C5" s="36" t="s">
        <v>471</v>
      </c>
    </row>
    <row r="6" spans="1:3" ht="15">
      <c r="A6" s="32" t="s">
        <v>345</v>
      </c>
      <c r="B6" s="37" t="s">
        <v>346</v>
      </c>
      <c r="C6" s="36" t="s">
        <v>347</v>
      </c>
    </row>
    <row r="7" spans="1:3" ht="37.5" customHeight="1">
      <c r="A7" s="38"/>
      <c r="B7" s="39" t="s">
        <v>492</v>
      </c>
      <c r="C7" s="34" t="s">
        <v>472</v>
      </c>
    </row>
    <row r="8" spans="1:3" ht="37.5" customHeight="1">
      <c r="A8" s="38"/>
      <c r="B8" s="39"/>
      <c r="C8" s="44" t="str">
        <f>RIGHT(C2,LEN(C2)-8)</f>
        <v>6.0.1</v>
      </c>
    </row>
  </sheetData>
  <sheetProtection password="94AB" sheet="1" objects="1" scenarios="1" selectLockedCells="1"/>
  <mergeCells count="2">
    <mergeCell ref="B1:C1"/>
    <mergeCell ref="A2:B2"/>
  </mergeCells>
  <dataValidations count="1">
    <dataValidation type="textLength" allowBlank="1" showInputMessage="1" showErrorMessage="1" promptTitle="Alphanumeric:" prompt="Enter 11 digit alphanumeric value for Personal Identification Number. " errorTitle="Data Error:" error="Please enter Personal Identification Number in proper format.  " sqref="B3">
      <formula1>11</formula1>
      <formula2>11</formula2>
    </dataValidation>
  </dataValidation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M11"/>
  <sheetViews>
    <sheetView zoomScalePageLayoutView="0" workbookViewId="0" topLeftCell="B1">
      <selection activeCell="A3" sqref="A3"/>
    </sheetView>
  </sheetViews>
  <sheetFormatPr defaultColWidth="0" defaultRowHeight="15" zeroHeight="1"/>
  <cols>
    <col min="1" max="1" width="21.28125" style="0" customWidth="1"/>
    <col min="2" max="2" width="27.7109375" style="0" customWidth="1"/>
    <col min="3" max="3" width="15.7109375" style="0" customWidth="1"/>
    <col min="4" max="4" width="27.28125" style="0" customWidth="1"/>
    <col min="5" max="5" width="15.7109375" style="0" customWidth="1"/>
    <col min="6" max="6" width="21.421875" style="0" customWidth="1"/>
    <col min="7" max="8" width="25.7109375" style="0" customWidth="1"/>
    <col min="9" max="9" width="9.8515625" style="62" customWidth="1"/>
    <col min="10" max="10" width="10.00390625" style="62" customWidth="1"/>
    <col min="11" max="11" width="2.8515625" style="62" customWidth="1"/>
    <col min="12" max="12" width="3.421875" style="59" customWidth="1"/>
    <col min="13" max="16384" width="0" style="59" hidden="1" customWidth="1"/>
  </cols>
  <sheetData>
    <row r="1" spans="1:13" ht="33" customHeight="1">
      <c r="A1" s="85" t="s">
        <v>474</v>
      </c>
      <c r="B1" s="86"/>
      <c r="C1" s="86"/>
      <c r="D1" s="86"/>
      <c r="E1" s="86"/>
      <c r="F1" s="86"/>
      <c r="G1" s="87"/>
      <c r="H1" s="63"/>
      <c r="I1" s="63"/>
      <c r="J1" s="63"/>
      <c r="K1" s="63"/>
      <c r="L1" s="63"/>
      <c r="M1" s="58"/>
    </row>
    <row r="2" spans="1:13" s="61" customFormat="1" ht="35.25" customHeight="1">
      <c r="A2" s="49" t="s">
        <v>338</v>
      </c>
      <c r="B2" s="53" t="s">
        <v>378</v>
      </c>
      <c r="C2" s="53" t="s">
        <v>379</v>
      </c>
      <c r="D2" s="53" t="s">
        <v>490</v>
      </c>
      <c r="E2" s="53" t="s">
        <v>380</v>
      </c>
      <c r="F2" s="49" t="s">
        <v>475</v>
      </c>
      <c r="G2" s="49" t="s">
        <v>491</v>
      </c>
      <c r="H2" s="63"/>
      <c r="I2" s="64" t="s">
        <v>454</v>
      </c>
      <c r="J2" s="64" t="s">
        <v>466</v>
      </c>
      <c r="K2" s="64"/>
      <c r="L2" s="64"/>
      <c r="M2" s="60" t="s">
        <v>348</v>
      </c>
    </row>
    <row r="3" spans="1:13" ht="15.75" customHeight="1">
      <c r="A3" s="45" t="s">
        <v>497</v>
      </c>
      <c r="B3" s="47"/>
      <c r="C3" s="48"/>
      <c r="D3" s="41"/>
      <c r="E3" s="48"/>
      <c r="F3" s="42">
        <f>IF(ISERROR(H3),"",IF(H3&lt;&gt;"",H3,""))</f>
      </c>
      <c r="G3" s="57">
        <f>IF(D3&lt;&gt;"",IF(ISERROR(CEILING((ROUND(D3,2)*F3/100),1)&lt;=0),"",IF(CEILING((ROUND(D3,2)*F3/100),1)&lt;=0,"0.00",CEILING((ROUND(D3,2)*F3/100),1))),"")</f>
      </c>
      <c r="H3" s="63">
        <f>checkDate(E3)</f>
      </c>
      <c r="I3" s="63">
        <f>IF(CONCATENATE(A3,B3,C3,D3,E3)&lt;&gt;"",1,0)</f>
        <v>0</v>
      </c>
      <c r="J3" s="63">
        <f>IF(ISERROR(RIGHT(E3,7)),"",RIGHT(E3,7))</f>
      </c>
      <c r="K3" s="63"/>
      <c r="L3" s="63"/>
      <c r="M3" s="58">
        <f>IF(ISERROR(MID(#REF!,FIND(":",#REF!,1)+1,1)),"",MID(#REF!,FIND(":",#REF!,1)+1,1))</f>
      </c>
    </row>
    <row r="4" spans="1:13" ht="15.75" customHeight="1">
      <c r="A4" s="54"/>
      <c r="B4" s="47"/>
      <c r="C4" s="48"/>
      <c r="D4" s="55"/>
      <c r="E4" s="48"/>
      <c r="F4" s="56">
        <f>IF(ISERROR(H4),"",IF(H4&lt;&gt;"",H4,""))</f>
      </c>
      <c r="G4" s="57">
        <f>IF(D4&lt;&gt;"",IF(ISERROR(CEILING((ROUND(D4,2)*F4/100),1)&lt;=0),"",IF(CEILING((ROUND(D4,2)*F4/100),1)&lt;=0,"0.00",CEILING((ROUND(D4,2)*F4/100),1))),"")</f>
      </c>
      <c r="H4" s="63">
        <f>checkDate(E4)</f>
      </c>
      <c r="I4" s="63">
        <f>IF(CONCATENATE(A3,B3,C3,D3,E3)&lt;&gt;"",1,0)</f>
        <v>0</v>
      </c>
      <c r="J4" s="63">
        <f>IF(ISERROR(RIGHT(E4,7)),"",RIGHT(E4,7))</f>
      </c>
      <c r="K4" s="63"/>
      <c r="L4" s="63"/>
      <c r="M4" s="58">
        <f>IF(ISERROR(MID(#REF!,FIND(":",#REF!,1)+1,1)),"",MID(#REF!,FIND(":",#REF!,1)+1,1))</f>
      </c>
    </row>
    <row r="5" spans="1:12" s="58" customFormat="1" ht="15">
      <c r="A5" s="82" t="s">
        <v>476</v>
      </c>
      <c r="B5" s="83"/>
      <c r="C5" s="83"/>
      <c r="D5" s="83"/>
      <c r="E5" s="83"/>
      <c r="F5" s="84"/>
      <c r="G5" s="43">
        <f ca="1">SUM(G3:OFFSET(ListWHTDetailsTO,-1,0))</f>
        <v>0</v>
      </c>
      <c r="H5" s="63"/>
      <c r="I5" s="63" t="b">
        <f ca="1">OR(I3:(OFFSET(ListWHTDetailsTO,-1,1)))</f>
        <v>0</v>
      </c>
      <c r="J5" s="63"/>
      <c r="K5" s="63"/>
      <c r="L5" s="63"/>
    </row>
    <row r="6" spans="1:12" s="58" customFormat="1" ht="15">
      <c r="A6" s="40"/>
      <c r="B6" s="40"/>
      <c r="C6" s="40"/>
      <c r="D6" s="40"/>
      <c r="E6" s="40"/>
      <c r="F6" s="40"/>
      <c r="G6" s="40"/>
      <c r="H6" s="63"/>
      <c r="I6" s="63"/>
      <c r="J6" s="63"/>
      <c r="K6" s="63"/>
      <c r="L6" s="63"/>
    </row>
    <row r="7" spans="1:12" s="58" customFormat="1" ht="15.75">
      <c r="A7" s="40"/>
      <c r="B7" s="40"/>
      <c r="C7" s="40"/>
      <c r="D7" s="40"/>
      <c r="E7" s="40"/>
      <c r="F7" s="40"/>
      <c r="G7" s="40"/>
      <c r="H7" s="63"/>
      <c r="I7" s="63"/>
      <c r="J7" s="63"/>
      <c r="K7" s="63"/>
      <c r="L7" s="63"/>
    </row>
    <row r="8" spans="1:12" s="58" customFormat="1" ht="15.75">
      <c r="A8" s="40"/>
      <c r="B8" s="40"/>
      <c r="C8" s="40"/>
      <c r="D8" s="40"/>
      <c r="E8" s="40"/>
      <c r="F8" s="40"/>
      <c r="G8" s="40"/>
      <c r="H8" s="63"/>
      <c r="I8" s="63"/>
      <c r="J8" s="63"/>
      <c r="K8" s="63"/>
      <c r="L8" s="63"/>
    </row>
    <row r="9" spans="1:12" s="58" customFormat="1" ht="15.75">
      <c r="A9" s="40"/>
      <c r="B9" s="40"/>
      <c r="C9" s="40"/>
      <c r="D9" s="40"/>
      <c r="E9" s="40"/>
      <c r="F9" s="40"/>
      <c r="G9" s="40"/>
      <c r="H9" s="63"/>
      <c r="I9" s="63"/>
      <c r="J9" s="63"/>
      <c r="K9" s="63"/>
      <c r="L9" s="63"/>
    </row>
    <row r="10" spans="1:12" s="58" customFormat="1" ht="15.75">
      <c r="A10" s="40"/>
      <c r="B10" s="40"/>
      <c r="C10" s="40"/>
      <c r="D10" s="40"/>
      <c r="E10" s="40"/>
      <c r="F10" s="40"/>
      <c r="G10" s="40"/>
      <c r="H10" s="63"/>
      <c r="I10" s="63"/>
      <c r="J10" s="63"/>
      <c r="K10" s="63"/>
      <c r="L10" s="63"/>
    </row>
    <row r="11" spans="1:12" s="58" customFormat="1" ht="15.75">
      <c r="A11" s="40"/>
      <c r="B11" s="40"/>
      <c r="C11" s="40"/>
      <c r="D11" s="40"/>
      <c r="E11" s="40"/>
      <c r="F11" s="40"/>
      <c r="G11" s="40"/>
      <c r="H11" s="40"/>
      <c r="I11" s="63"/>
      <c r="J11" s="63"/>
      <c r="K11" s="63"/>
      <c r="L11" s="63"/>
    </row>
  </sheetData>
  <sheetProtection password="94AB" sheet="1" objects="1" scenarios="1" selectLockedCells="1"/>
  <mergeCells count="2">
    <mergeCell ref="A5:F5"/>
    <mergeCell ref="A1:G1"/>
  </mergeCells>
  <dataValidations count="5">
    <dataValidation type="textLength" operator="lessThanOrEqual" allowBlank="1" showInputMessage="1" showErrorMessage="1" promptTitle="Alphanumeric:" prompt="Enter alphanumeric value of length less than or equal to 20  characters.Special characters like Space , - . / : are allowed." errorTitle="Data Error:" error="Please enter alphanumeric value of length less than or equal to 20  characters." sqref="B4">
      <formula1>20</formula1>
    </dataValidation>
    <dataValidation type="textLength" allowBlank="1" showInputMessage="1" showErrorMessage="1" promptTitle="Date:" prompt="Enter date value in dd/mm/yyyy format." errorTitle="Data Error:" error="Please enter date value in dd/mm/yyyy format." sqref="C3:C4 E3:E4">
      <formula1>10</formula1>
      <formula2>11</formula2>
    </dataValidation>
    <dataValidation type="decimal" allowBlank="1" showInputMessage="1" showErrorMessage="1" promptTitle="Numeric:" prompt="Enter positive numeric value of length less than or equal to 15 digit." errorTitle="Data Error:" error="Please enter positive numeric value of length less than or equal to 15 digit." sqref="D3:D4">
      <formula1>1</formula1>
      <formula2>999999999999999</formula2>
    </dataValidation>
    <dataValidation type="textLength" operator="equal" allowBlank="1" showInputMessage="1" showErrorMessage="1" promptTitle="Alphanumeric:" prompt="Enter 11 digit alphanumeric value for Personal Identification Number." errorTitle="Data Error:" error="Please enter Personal Identification Number in proper format." sqref="A3:A4">
      <formula1>11</formula1>
    </dataValidation>
    <dataValidation type="textLength" operator="lessThanOrEqual" allowBlank="1" showInputMessage="1" showErrorMessage="1" promptTitle="Alphanumeric:" prompt="Enter alphanumeric value of length less than or equal to 20  characters.Special characters like Space , - . /: \n \ ' &amp; ( ) ` $ are allowed." errorTitle="Data Error:" error="Please enter alphanumeric value of length less than or equal to 20  characters." sqref="B3">
      <formula1>20</formula1>
    </dataValidation>
  </dataValidation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Atul  Jha</dc:creator>
  <cp:keywords/>
  <dc:description/>
  <cp:lastModifiedBy>Mj</cp:lastModifiedBy>
  <dcterms:created xsi:type="dcterms:W3CDTF">2014-05-24T05:41:58Z</dcterms:created>
  <dcterms:modified xsi:type="dcterms:W3CDTF">2019-12-19T06:02:06Z</dcterms:modified>
  <cp:category/>
  <cp:version/>
  <cp:contentType/>
  <cp:contentStatus/>
</cp:coreProperties>
</file>